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K:\Мониторинг 23\Заполненные\"/>
    </mc:Choice>
  </mc:AlternateContent>
  <bookViews>
    <workbookView xWindow="0" yWindow="0" windowWidth="19200" windowHeight="10995" tabRatio="792" activeTab="7"/>
  </bookViews>
  <sheets>
    <sheet name="1-4 классы" sheetId="7" r:id="rId1"/>
    <sheet name="Уровень НОО" sheetId="1" r:id="rId2"/>
    <sheet name="5-9 классы" sheetId="22" r:id="rId3"/>
    <sheet name="Уровень ООО" sheetId="26" r:id="rId4"/>
    <sheet name="10-11 классы" sheetId="28" r:id="rId5"/>
    <sheet name="Уровень СОО" sheetId="30" r:id="rId6"/>
    <sheet name="Школа" sheetId="4" r:id="rId7"/>
    <sheet name="ПО ГОДАМ" sheetId="18" r:id="rId8"/>
  </sheets>
  <calcPr calcId="152511"/>
</workbook>
</file>

<file path=xl/calcChain.xml><?xml version="1.0" encoding="utf-8"?>
<calcChain xmlns="http://schemas.openxmlformats.org/spreadsheetml/2006/main">
  <c r="C34" i="18" l="1"/>
  <c r="A11" i="18"/>
  <c r="A1" i="18"/>
  <c r="F2" i="4"/>
  <c r="A1" i="4"/>
  <c r="AI8" i="30"/>
  <c r="AH8" i="30"/>
  <c r="AG8" i="30"/>
  <c r="AF8" i="30"/>
  <c r="AE8" i="30"/>
  <c r="I8" i="30"/>
  <c r="H8" i="30"/>
  <c r="G8" i="30"/>
  <c r="F8" i="30"/>
  <c r="E8" i="30"/>
  <c r="D8" i="30"/>
  <c r="C8" i="30"/>
  <c r="B8" i="30"/>
  <c r="AI7" i="30"/>
  <c r="AH7" i="30"/>
  <c r="AG7" i="30"/>
  <c r="AF7" i="30"/>
  <c r="AF9" i="30" s="1"/>
  <c r="AE7" i="30"/>
  <c r="I7" i="30"/>
  <c r="I9" i="30" s="1"/>
  <c r="I8" i="4" s="1"/>
  <c r="H7" i="30"/>
  <c r="G7" i="30"/>
  <c r="G9" i="30" s="1"/>
  <c r="G8" i="4" s="1"/>
  <c r="F7" i="30"/>
  <c r="F9" i="30" s="1"/>
  <c r="F8" i="4" s="1"/>
  <c r="E7" i="30"/>
  <c r="E9" i="30" s="1"/>
  <c r="E8" i="4" s="1"/>
  <c r="D7" i="30"/>
  <c r="C7" i="30"/>
  <c r="C9" i="30" s="1"/>
  <c r="C8" i="4" s="1"/>
  <c r="B7" i="30"/>
  <c r="S4" i="30"/>
  <c r="E2" i="30"/>
  <c r="A1" i="30"/>
  <c r="H23" i="28"/>
  <c r="Y21" i="28"/>
  <c r="Y20" i="28"/>
  <c r="Y19" i="28"/>
  <c r="Y18" i="28"/>
  <c r="Y17" i="28"/>
  <c r="R16" i="28"/>
  <c r="Q15" i="28"/>
  <c r="A8" i="30" s="1"/>
  <c r="AD8" i="30" s="1"/>
  <c r="H12" i="28"/>
  <c r="Y8" i="28"/>
  <c r="Y7" i="28"/>
  <c r="Y6" i="28"/>
  <c r="I6" i="28"/>
  <c r="I17" i="28" s="1"/>
  <c r="H6" i="28"/>
  <c r="H17" i="28" s="1"/>
  <c r="G6" i="28"/>
  <c r="G17" i="28" s="1"/>
  <c r="F6" i="28"/>
  <c r="F17" i="28" s="1"/>
  <c r="E6" i="28"/>
  <c r="E17" i="28" s="1"/>
  <c r="D6" i="28"/>
  <c r="D17" i="28" s="1"/>
  <c r="C6" i="28"/>
  <c r="C17" i="28" s="1"/>
  <c r="B6" i="28"/>
  <c r="B17" i="28" s="1"/>
  <c r="A6" i="28"/>
  <c r="A17" i="28" s="1"/>
  <c r="Y5" i="28"/>
  <c r="Y4" i="28"/>
  <c r="Q4" i="28"/>
  <c r="A7" i="30" s="1"/>
  <c r="AD7" i="30" s="1"/>
  <c r="E2" i="28"/>
  <c r="A1" i="28"/>
  <c r="AH11" i="26"/>
  <c r="AG11" i="26"/>
  <c r="AF11" i="26"/>
  <c r="AE11" i="26"/>
  <c r="AD11" i="26"/>
  <c r="I11" i="26"/>
  <c r="H11" i="26"/>
  <c r="G11" i="26"/>
  <c r="F11" i="26"/>
  <c r="E11" i="26"/>
  <c r="D11" i="26"/>
  <c r="C11" i="26"/>
  <c r="B11" i="26"/>
  <c r="AH10" i="26"/>
  <c r="AG10" i="26"/>
  <c r="AF10" i="26"/>
  <c r="AE10" i="26"/>
  <c r="AD10" i="26"/>
  <c r="I10" i="26"/>
  <c r="H10" i="26"/>
  <c r="G10" i="26"/>
  <c r="F10" i="26"/>
  <c r="E10" i="26"/>
  <c r="D10" i="26"/>
  <c r="C10" i="26"/>
  <c r="B10" i="26"/>
  <c r="AH9" i="26"/>
  <c r="AG9" i="26"/>
  <c r="AF9" i="26"/>
  <c r="AE9" i="26"/>
  <c r="AD9" i="26"/>
  <c r="I9" i="26"/>
  <c r="H9" i="26"/>
  <c r="G9" i="26"/>
  <c r="F9" i="26"/>
  <c r="E9" i="26"/>
  <c r="D9" i="26"/>
  <c r="C9" i="26"/>
  <c r="B9" i="26"/>
  <c r="AH8" i="26"/>
  <c r="AG8" i="26"/>
  <c r="AF8" i="26"/>
  <c r="AE8" i="26"/>
  <c r="AD8" i="26"/>
  <c r="I8" i="26"/>
  <c r="H8" i="26"/>
  <c r="G8" i="26"/>
  <c r="F8" i="26"/>
  <c r="E8" i="26"/>
  <c r="D8" i="26"/>
  <c r="C8" i="26"/>
  <c r="B8" i="26"/>
  <c r="AH7" i="26"/>
  <c r="AG7" i="26"/>
  <c r="AG12" i="26" s="1"/>
  <c r="AF7" i="26"/>
  <c r="AE7" i="26"/>
  <c r="AE12" i="26" s="1"/>
  <c r="AD7" i="26"/>
  <c r="I7" i="26"/>
  <c r="I12" i="26" s="1"/>
  <c r="I7" i="4" s="1"/>
  <c r="H7" i="26"/>
  <c r="G7" i="26"/>
  <c r="G12" i="26" s="1"/>
  <c r="G7" i="4" s="1"/>
  <c r="F7" i="26"/>
  <c r="E7" i="26"/>
  <c r="D7" i="26"/>
  <c r="C7" i="26"/>
  <c r="C12" i="26" s="1"/>
  <c r="C7" i="4" s="1"/>
  <c r="B7" i="26"/>
  <c r="S4" i="26"/>
  <c r="E2" i="26"/>
  <c r="A1" i="26"/>
  <c r="H59" i="22"/>
  <c r="Y57" i="22"/>
  <c r="Y56" i="22"/>
  <c r="Y55" i="22"/>
  <c r="Y54" i="22"/>
  <c r="Y53" i="22"/>
  <c r="Y58" i="22" s="1"/>
  <c r="A52" i="22"/>
  <c r="Q50" i="22"/>
  <c r="A11" i="26" s="1"/>
  <c r="AC11" i="26" s="1"/>
  <c r="H47" i="22"/>
  <c r="Y44" i="22"/>
  <c r="Y43" i="22"/>
  <c r="Y42" i="22"/>
  <c r="Y41" i="22"/>
  <c r="Y40" i="22"/>
  <c r="H40" i="22"/>
  <c r="H52" i="22" s="1"/>
  <c r="G40" i="22"/>
  <c r="G52" i="22" s="1"/>
  <c r="F40" i="22"/>
  <c r="F52" i="22" s="1"/>
  <c r="E40" i="22"/>
  <c r="E52" i="22" s="1"/>
  <c r="D40" i="22"/>
  <c r="D52" i="22" s="1"/>
  <c r="C40" i="22"/>
  <c r="C52" i="22" s="1"/>
  <c r="B40" i="22"/>
  <c r="B52" i="22" s="1"/>
  <c r="A40" i="22"/>
  <c r="Q38" i="22"/>
  <c r="A10" i="26" s="1"/>
  <c r="AC10" i="26" s="1"/>
  <c r="H35" i="22"/>
  <c r="Y31" i="22"/>
  <c r="Y30" i="22"/>
  <c r="Y29" i="22"/>
  <c r="Y28" i="22"/>
  <c r="I28" i="22"/>
  <c r="I40" i="22" s="1"/>
  <c r="I52" i="22" s="1"/>
  <c r="H28" i="22"/>
  <c r="G28" i="22"/>
  <c r="F28" i="22"/>
  <c r="E28" i="22"/>
  <c r="D28" i="22"/>
  <c r="C28" i="22"/>
  <c r="B28" i="22"/>
  <c r="A28" i="22"/>
  <c r="Y27" i="22"/>
  <c r="Y32" i="22" s="1"/>
  <c r="Q26" i="22"/>
  <c r="A9" i="26" s="1"/>
  <c r="AC9" i="26" s="1"/>
  <c r="H23" i="22"/>
  <c r="Y21" i="22"/>
  <c r="Y20" i="22"/>
  <c r="Y19" i="22"/>
  <c r="Y18" i="22"/>
  <c r="Y17" i="22"/>
  <c r="I17" i="22"/>
  <c r="H17" i="22"/>
  <c r="G17" i="22"/>
  <c r="F17" i="22"/>
  <c r="E17" i="22"/>
  <c r="D17" i="22"/>
  <c r="C17" i="22"/>
  <c r="B17" i="22"/>
  <c r="A17" i="22"/>
  <c r="R16" i="22"/>
  <c r="R27" i="22" s="1"/>
  <c r="R39" i="22" s="1"/>
  <c r="R51" i="22" s="1"/>
  <c r="Q15" i="22"/>
  <c r="A8" i="26" s="1"/>
  <c r="AC8" i="26" s="1"/>
  <c r="H12" i="22"/>
  <c r="Y10" i="22"/>
  <c r="Y9" i="22"/>
  <c r="Y8" i="22"/>
  <c r="Y7" i="22"/>
  <c r="Y6" i="22"/>
  <c r="Y11" i="22" s="1"/>
  <c r="Q4" i="22"/>
  <c r="A7" i="26" s="1"/>
  <c r="AC7" i="26" s="1"/>
  <c r="E2" i="22"/>
  <c r="A1" i="22"/>
  <c r="AG10" i="1"/>
  <c r="AF10" i="1"/>
  <c r="AE10" i="1"/>
  <c r="AD10" i="1"/>
  <c r="AC10" i="1"/>
  <c r="H10" i="1"/>
  <c r="G10" i="1"/>
  <c r="F10" i="1"/>
  <c r="E10" i="1"/>
  <c r="D10" i="1"/>
  <c r="C10" i="1"/>
  <c r="B10" i="1"/>
  <c r="AG9" i="1"/>
  <c r="AF9" i="1"/>
  <c r="AE9" i="1"/>
  <c r="AD9" i="1"/>
  <c r="AC9" i="1"/>
  <c r="H9" i="1"/>
  <c r="G9" i="1"/>
  <c r="F9" i="1"/>
  <c r="E9" i="1"/>
  <c r="D9" i="1"/>
  <c r="C9" i="1"/>
  <c r="B9" i="1"/>
  <c r="AG8" i="1"/>
  <c r="AF8" i="1"/>
  <c r="AE8" i="1"/>
  <c r="AD8" i="1"/>
  <c r="AC8" i="1"/>
  <c r="H8" i="1"/>
  <c r="G8" i="1"/>
  <c r="F8" i="1"/>
  <c r="E8" i="1"/>
  <c r="D8" i="1"/>
  <c r="C8" i="1"/>
  <c r="B8" i="1"/>
  <c r="AG7" i="1"/>
  <c r="AG11" i="1" s="1"/>
  <c r="AF7" i="1"/>
  <c r="AF11" i="1" s="1"/>
  <c r="AE7" i="1"/>
  <c r="AE11" i="1" s="1"/>
  <c r="AD7" i="1"/>
  <c r="AD11" i="1" s="1"/>
  <c r="AC7" i="1"/>
  <c r="AC11" i="1" s="1"/>
  <c r="H7" i="1"/>
  <c r="H11" i="1" s="1"/>
  <c r="I6" i="4" s="1"/>
  <c r="G7" i="1"/>
  <c r="G11" i="1" s="1"/>
  <c r="H6" i="4" s="1"/>
  <c r="F7" i="1"/>
  <c r="F11" i="1" s="1"/>
  <c r="G6" i="4" s="1"/>
  <c r="E7" i="1"/>
  <c r="E11" i="1" s="1"/>
  <c r="F6" i="4" s="1"/>
  <c r="D7" i="1"/>
  <c r="D11" i="1" s="1"/>
  <c r="E6" i="4" s="1"/>
  <c r="C7" i="1"/>
  <c r="C11" i="1" s="1"/>
  <c r="D6" i="4" s="1"/>
  <c r="B7" i="1"/>
  <c r="B11" i="1" s="1"/>
  <c r="R4" i="1"/>
  <c r="D2" i="1"/>
  <c r="A1" i="1"/>
  <c r="G47" i="7"/>
  <c r="X44" i="7"/>
  <c r="X43" i="7"/>
  <c r="X42" i="7"/>
  <c r="X41" i="7"/>
  <c r="X40" i="7"/>
  <c r="X45" i="7" s="1"/>
  <c r="H40" i="7"/>
  <c r="G40" i="7"/>
  <c r="F40" i="7"/>
  <c r="E40" i="7"/>
  <c r="D40" i="7"/>
  <c r="C40" i="7"/>
  <c r="B40" i="7"/>
  <c r="A40" i="7"/>
  <c r="P38" i="7"/>
  <c r="A10" i="1" s="1"/>
  <c r="AB10" i="1" s="1"/>
  <c r="G35" i="7"/>
  <c r="X31" i="7"/>
  <c r="X30" i="7"/>
  <c r="X29" i="7"/>
  <c r="X28" i="7"/>
  <c r="H28" i="7"/>
  <c r="G28" i="7"/>
  <c r="F28" i="7"/>
  <c r="E28" i="7"/>
  <c r="D28" i="7"/>
  <c r="C28" i="7"/>
  <c r="B28" i="7"/>
  <c r="A28" i="7"/>
  <c r="X27" i="7"/>
  <c r="P26" i="7"/>
  <c r="A9" i="1" s="1"/>
  <c r="AB9" i="1" s="1"/>
  <c r="G23" i="7"/>
  <c r="X21" i="7"/>
  <c r="X20" i="7"/>
  <c r="X19" i="7"/>
  <c r="X18" i="7"/>
  <c r="X17" i="7"/>
  <c r="H17" i="7"/>
  <c r="G17" i="7"/>
  <c r="F17" i="7"/>
  <c r="E17" i="7"/>
  <c r="D17" i="7"/>
  <c r="C17" i="7"/>
  <c r="B17" i="7"/>
  <c r="A17" i="7"/>
  <c r="Q16" i="7"/>
  <c r="Q27" i="7" s="1"/>
  <c r="Q39" i="7" s="1"/>
  <c r="P15" i="7"/>
  <c r="A8" i="1" s="1"/>
  <c r="AB8" i="1" s="1"/>
  <c r="G12" i="7"/>
  <c r="X9" i="7"/>
  <c r="X8" i="7"/>
  <c r="X7" i="7"/>
  <c r="X6" i="7"/>
  <c r="X5" i="7"/>
  <c r="P4" i="7"/>
  <c r="A7" i="1" s="1"/>
  <c r="AB7" i="1" s="1"/>
  <c r="AE9" i="30" l="1"/>
  <c r="AG9" i="30"/>
  <c r="Y22" i="28"/>
  <c r="Z21" i="28" s="1"/>
  <c r="AH9" i="30"/>
  <c r="AI9" i="30"/>
  <c r="H9" i="30"/>
  <c r="H8" i="4" s="1"/>
  <c r="D9" i="30"/>
  <c r="D8" i="4" s="1"/>
  <c r="D9" i="4" s="1"/>
  <c r="D10" i="4" s="1"/>
  <c r="B9" i="30"/>
  <c r="B8" i="4" s="1"/>
  <c r="Y9" i="28"/>
  <c r="Z7" i="28" s="1"/>
  <c r="Z56" i="22"/>
  <c r="D12" i="26"/>
  <c r="D7" i="4" s="1"/>
  <c r="Z29" i="22"/>
  <c r="Z31" i="22"/>
  <c r="AD12" i="26"/>
  <c r="B48" i="4" s="1"/>
  <c r="AF12" i="26"/>
  <c r="D48" i="4" s="1"/>
  <c r="AH12" i="26"/>
  <c r="F48" i="4" s="1"/>
  <c r="H12" i="26"/>
  <c r="H7" i="4" s="1"/>
  <c r="F12" i="26"/>
  <c r="F7" i="4" s="1"/>
  <c r="F9" i="4" s="1"/>
  <c r="E12" i="26"/>
  <c r="E7" i="4" s="1"/>
  <c r="B12" i="26"/>
  <c r="B7" i="4" s="1"/>
  <c r="I9" i="4"/>
  <c r="I10" i="4" s="1"/>
  <c r="G9" i="4"/>
  <c r="G11" i="18" s="1"/>
  <c r="E9" i="4"/>
  <c r="E11" i="18" s="1"/>
  <c r="Y41" i="7"/>
  <c r="Y43" i="7"/>
  <c r="X32" i="7"/>
  <c r="X22" i="7"/>
  <c r="Y18" i="7" s="1"/>
  <c r="Y31" i="7"/>
  <c r="Y30" i="7"/>
  <c r="Y29" i="7"/>
  <c r="Y28" i="7"/>
  <c r="Y27" i="7"/>
  <c r="B6" i="4"/>
  <c r="C6" i="4"/>
  <c r="C9" i="4" s="1"/>
  <c r="E10" i="4"/>
  <c r="C47" i="4"/>
  <c r="E47" i="4"/>
  <c r="Y21" i="7"/>
  <c r="Y42" i="7"/>
  <c r="Y44" i="7"/>
  <c r="B47" i="4"/>
  <c r="AH11" i="1"/>
  <c r="AD12" i="1" s="1"/>
  <c r="C41" i="4" s="1"/>
  <c r="D47" i="4"/>
  <c r="F47" i="4"/>
  <c r="Z10" i="22"/>
  <c r="Z9" i="22"/>
  <c r="Z8" i="22"/>
  <c r="Z7" i="22"/>
  <c r="Z6" i="22"/>
  <c r="Z28" i="22"/>
  <c r="Z30" i="22"/>
  <c r="Z55" i="22"/>
  <c r="Z54" i="22"/>
  <c r="Z53" i="22"/>
  <c r="Z57" i="22"/>
  <c r="X10" i="7"/>
  <c r="Y6" i="7" s="1"/>
  <c r="Y40" i="7"/>
  <c r="Y45" i="7" s="1"/>
  <c r="Y22" i="22"/>
  <c r="Z19" i="22" s="1"/>
  <c r="Y45" i="22"/>
  <c r="Z41" i="22" s="1"/>
  <c r="Z18" i="28"/>
  <c r="C49" i="4"/>
  <c r="E49" i="4"/>
  <c r="Z27" i="22"/>
  <c r="C48" i="4"/>
  <c r="E48" i="4"/>
  <c r="Z8" i="28"/>
  <c r="AJ9" i="30"/>
  <c r="AF10" i="30" s="1"/>
  <c r="C43" i="4" s="1"/>
  <c r="B49" i="4"/>
  <c r="AE10" i="30"/>
  <c r="B43" i="4" s="1"/>
  <c r="D49" i="4"/>
  <c r="AG10" i="30"/>
  <c r="D43" i="4" s="1"/>
  <c r="F49" i="4"/>
  <c r="AI10" i="30"/>
  <c r="F43" i="4" s="1"/>
  <c r="Z20" i="28" l="1"/>
  <c r="Z17" i="28"/>
  <c r="Z19" i="28"/>
  <c r="H9" i="4"/>
  <c r="H11" i="18" s="1"/>
  <c r="J8" i="4"/>
  <c r="K8" i="4" s="1"/>
  <c r="Z4" i="28"/>
  <c r="Z6" i="28"/>
  <c r="Z5" i="28"/>
  <c r="Z9" i="28" s="1"/>
  <c r="Z40" i="22"/>
  <c r="Z44" i="22"/>
  <c r="Z43" i="22"/>
  <c r="G10" i="4"/>
  <c r="I11" i="18"/>
  <c r="H10" i="4"/>
  <c r="AI12" i="26"/>
  <c r="AD13" i="26" s="1"/>
  <c r="B42" i="4" s="1"/>
  <c r="F11" i="18"/>
  <c r="F10" i="4"/>
  <c r="J7" i="4"/>
  <c r="K7" i="4" s="1"/>
  <c r="D11" i="18"/>
  <c r="Y32" i="7"/>
  <c r="Y17" i="7"/>
  <c r="Y19" i="7"/>
  <c r="Y20" i="7"/>
  <c r="Y22" i="7" s="1"/>
  <c r="Y7" i="7"/>
  <c r="AG12" i="1"/>
  <c r="F41" i="4" s="1"/>
  <c r="AE12" i="1"/>
  <c r="D41" i="4" s="1"/>
  <c r="AC12" i="1"/>
  <c r="B41" i="4" s="1"/>
  <c r="Y8" i="7"/>
  <c r="Z18" i="22"/>
  <c r="B50" i="4"/>
  <c r="D34" i="18" s="1"/>
  <c r="Z21" i="22"/>
  <c r="Z17" i="22"/>
  <c r="E50" i="4"/>
  <c r="G34" i="18" s="1"/>
  <c r="C50" i="4"/>
  <c r="E34" i="18" s="1"/>
  <c r="B9" i="4"/>
  <c r="J6" i="4"/>
  <c r="AH10" i="30"/>
  <c r="E43" i="4" s="1"/>
  <c r="Z42" i="22"/>
  <c r="Z20" i="22"/>
  <c r="F50" i="4"/>
  <c r="H34" i="18" s="1"/>
  <c r="D50" i="4"/>
  <c r="F34" i="18" s="1"/>
  <c r="Y9" i="7"/>
  <c r="Y5" i="7"/>
  <c r="AF12" i="1"/>
  <c r="E41" i="4" s="1"/>
  <c r="C11" i="18"/>
  <c r="C10" i="4"/>
  <c r="Z22" i="28" l="1"/>
  <c r="AG13" i="26"/>
  <c r="E42" i="4" s="1"/>
  <c r="E44" i="4" s="1"/>
  <c r="AH13" i="26"/>
  <c r="F42" i="4" s="1"/>
  <c r="F44" i="4" s="1"/>
  <c r="AF13" i="26"/>
  <c r="D42" i="4" s="1"/>
  <c r="D44" i="4" s="1"/>
  <c r="AE13" i="26"/>
  <c r="C42" i="4" s="1"/>
  <c r="C44" i="4" s="1"/>
  <c r="B44" i="4"/>
  <c r="AH12" i="1"/>
  <c r="J9" i="4"/>
  <c r="K6" i="4"/>
  <c r="B10" i="4"/>
  <c r="B11" i="18"/>
  <c r="J10" i="4" l="1"/>
  <c r="K9" i="4"/>
</calcChain>
</file>

<file path=xl/sharedStrings.xml><?xml version="1.0" encoding="utf-8"?>
<sst xmlns="http://schemas.openxmlformats.org/spreadsheetml/2006/main" count="316" uniqueCount="52">
  <si>
    <t>Класс</t>
  </si>
  <si>
    <t xml:space="preserve"> </t>
  </si>
  <si>
    <t>Средний
 балл</t>
  </si>
  <si>
    <t>Ср. балл</t>
  </si>
  <si>
    <t>1-11 КЛАССЫ</t>
  </si>
  <si>
    <t>Средний балл по паралеллям</t>
  </si>
  <si>
    <t>Средний балл по результатам</t>
  </si>
  <si>
    <t>Сравнительная таблица по годам</t>
  </si>
  <si>
    <t>Текущий год</t>
  </si>
  <si>
    <t>Данные за предыдущие годы вносим вручную</t>
  </si>
  <si>
    <t>Учебный год/период</t>
  </si>
  <si>
    <t xml:space="preserve">Критический </t>
  </si>
  <si>
    <t>Ниже среднего</t>
  </si>
  <si>
    <t>Средний</t>
  </si>
  <si>
    <t>Повышенный</t>
  </si>
  <si>
    <t>Высокий</t>
  </si>
  <si>
    <t>Направление воспитательной деятельности</t>
  </si>
  <si>
    <t>Гражданско-патриотическое воспитание</t>
  </si>
  <si>
    <t>Духовно-нравственное воспитание</t>
  </si>
  <si>
    <t>Эстетическое воспитания</t>
  </si>
  <si>
    <t>Физическое воспитание</t>
  </si>
  <si>
    <t>Трудовое воспитание</t>
  </si>
  <si>
    <t>Экологическое воспитание</t>
  </si>
  <si>
    <t>Ценность научного познания</t>
  </si>
  <si>
    <t>Критический</t>
  </si>
  <si>
    <t>Гражданское воспитание</t>
  </si>
  <si>
    <t>Патриотическое воспитание</t>
  </si>
  <si>
    <t>Количество обучающихся 
по уровням сформированности результата (%)</t>
  </si>
  <si>
    <t>Всего</t>
  </si>
  <si>
    <t>Уровень</t>
  </si>
  <si>
    <t>Количество учащихся по уровням сформированности результата (чел.)</t>
  </si>
  <si>
    <t xml:space="preserve">Уровень сформированности результатов 
по направлениям воспитательной деятельности </t>
  </si>
  <si>
    <t xml:space="preserve">Уровень сформированности результатов 
по направлениям воспитательной деятельности  </t>
  </si>
  <si>
    <t>НОО</t>
  </si>
  <si>
    <t>ООО</t>
  </si>
  <si>
    <t>СОО</t>
  </si>
  <si>
    <t>Количество учащихся
 по уровням сформированности результата (чел.)</t>
  </si>
  <si>
    <t>Количество учащихся 
по уровням сформированности результата (%)</t>
  </si>
  <si>
    <t>Критический уровень</t>
  </si>
  <si>
    <t>Средний уровень</t>
  </si>
  <si>
    <t>Повышенный уровень</t>
  </si>
  <si>
    <t>Высокий уровень</t>
  </si>
  <si>
    <t>Уровень ниже среднего</t>
  </si>
  <si>
    <t>Уровень сформированности результатов по направлениям воспитательной деятельности</t>
  </si>
  <si>
    <t>Количество обучающихся по уровням сформированности результатов</t>
  </si>
  <si>
    <t>1-4 классы</t>
  </si>
  <si>
    <t>5-9 классы</t>
  </si>
  <si>
    <t>10-11 классы</t>
  </si>
  <si>
    <t>МБОУ "Кортузская СОШ", с. Кортуз</t>
  </si>
  <si>
    <t>2023-2024 уч. год</t>
  </si>
  <si>
    <t>2022-2023</t>
  </si>
  <si>
    <t>2022-2023 уч.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</si>
</sst>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2" fillId="0" borderId="0" xfId="0" applyNumberFormat="1" applyFont="1" applyFill="1" applyProtection="1"/>
    <xf numFmtId="2" fontId="2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2" fontId="2" fillId="0" borderId="0" xfId="0" applyNumberFormat="1" applyFont="1" applyFill="1" applyBorder="1" applyProtection="1">
      <protection locked="0" hidden="1"/>
    </xf>
    <xf numFmtId="2" fontId="2" fillId="0" borderId="0" xfId="0" applyNumberFormat="1" applyFont="1" applyProtection="1">
      <protection locked="0" hidden="1"/>
    </xf>
    <xf numFmtId="2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Fill="1" applyAlignment="1" applyProtection="1">
      <alignment horizontal="left"/>
    </xf>
    <xf numFmtId="2" fontId="5" fillId="0" borderId="0" xfId="0" applyNumberFormat="1" applyFont="1" applyProtection="1">
      <protection locked="0" hidden="1"/>
    </xf>
    <xf numFmtId="2" fontId="4" fillId="0" borderId="0" xfId="0" applyNumberFormat="1" applyFont="1" applyProtection="1">
      <protection locked="0" hidden="1"/>
    </xf>
    <xf numFmtId="2" fontId="3" fillId="0" borderId="0" xfId="0" applyNumberFormat="1" applyFont="1" applyProtection="1">
      <protection locked="0" hidden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8" fillId="3" borderId="0" xfId="0" applyFont="1" applyFill="1" applyProtection="1">
      <protection locked="0"/>
    </xf>
    <xf numFmtId="1" fontId="2" fillId="0" borderId="0" xfId="0" applyNumberFormat="1" applyFont="1" applyFill="1" applyProtection="1"/>
    <xf numFmtId="1" fontId="2" fillId="0" borderId="0" xfId="0" applyNumberFormat="1" applyFont="1" applyFill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right"/>
      <protection locked="0"/>
    </xf>
    <xf numFmtId="9" fontId="2" fillId="0" borderId="0" xfId="0" applyNumberFormat="1" applyFont="1" applyFill="1" applyProtection="1">
      <protection locked="0"/>
    </xf>
    <xf numFmtId="9" fontId="0" fillId="0" borderId="0" xfId="0" applyNumberFormat="1" applyFill="1" applyProtection="1">
      <protection locked="0"/>
    </xf>
    <xf numFmtId="9" fontId="0" fillId="3" borderId="0" xfId="0" applyNumberFormat="1" applyFill="1" applyProtection="1"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 hidden="1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0" xfId="0" applyNumberFormat="1" applyFont="1" applyAlignment="1" applyProtection="1">
      <alignment vertical="center"/>
      <protection locked="0" hidden="1"/>
    </xf>
    <xf numFmtId="2" fontId="2" fillId="0" borderId="0" xfId="0" applyNumberFormat="1" applyFont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 hidden="1"/>
    </xf>
    <xf numFmtId="2" fontId="2" fillId="3" borderId="1" xfId="0" applyNumberFormat="1" applyFont="1" applyFill="1" applyBorder="1" applyAlignment="1" applyProtection="1">
      <alignment horizontal="center" vertical="center"/>
      <protection locked="0"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Protection="1">
      <protection locked="0"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" fillId="5" borderId="1" xfId="0" applyNumberFormat="1" applyFont="1" applyFill="1" applyBorder="1" applyAlignment="1" applyProtection="1">
      <alignment horizontal="center" vertical="center"/>
      <protection locked="0" hidden="1"/>
    </xf>
    <xf numFmtId="2" fontId="12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1" fontId="2" fillId="0" borderId="0" xfId="0" applyNumberFormat="1" applyFont="1" applyFill="1" applyBorder="1" applyAlignment="1" applyProtection="1">
      <alignment horizontal="center"/>
      <protection locked="0" hidden="1"/>
    </xf>
    <xf numFmtId="1" fontId="2" fillId="0" borderId="0" xfId="0" applyNumberFormat="1" applyFont="1" applyFill="1" applyProtection="1">
      <protection locked="0" hidden="1"/>
    </xf>
    <xf numFmtId="2" fontId="14" fillId="0" borderId="0" xfId="0" applyNumberFormat="1" applyFont="1" applyFill="1" applyBorder="1" applyAlignment="1" applyProtection="1">
      <alignment vertical="center"/>
      <protection locked="0"/>
    </xf>
    <xf numFmtId="2" fontId="12" fillId="5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Protection="1"/>
    <xf numFmtId="2" fontId="2" fillId="0" borderId="0" xfId="0" applyNumberFormat="1" applyFont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0" xfId="0" applyNumberFormat="1" applyFont="1" applyFill="1" applyBorder="1" applyAlignment="1" applyProtection="1">
      <alignment horizontal="center" vertical="center"/>
      <protection locked="0" hidden="1"/>
    </xf>
    <xf numFmtId="2" fontId="1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/>
    <xf numFmtId="0" fontId="5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  <protection locked="0" hidden="1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2" fontId="3" fillId="0" borderId="0" xfId="0" applyNumberFormat="1" applyFont="1" applyFill="1" applyAlignment="1" applyProtection="1">
      <alignment horizontal="center" vertical="top" wrapText="1"/>
      <protection locked="0"/>
    </xf>
    <xf numFmtId="2" fontId="17" fillId="0" borderId="0" xfId="0" applyNumberFormat="1" applyFont="1" applyFill="1" applyAlignment="1" applyProtection="1">
      <alignment horizontal="center" vertical="center"/>
    </xf>
    <xf numFmtId="2" fontId="2" fillId="0" borderId="0" xfId="0" applyNumberFormat="1" applyFont="1" applyFill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top" wrapText="1"/>
      <protection locked="0"/>
    </xf>
    <xf numFmtId="2" fontId="17" fillId="0" borderId="0" xfId="0" applyNumberFormat="1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0" xfId="0" applyNumberFormat="1" applyFont="1" applyFill="1" applyBorder="1" applyAlignment="1" applyProtection="1">
      <alignment horizontal="center" vertical="center"/>
      <protection locked="0" hidden="1"/>
    </xf>
    <xf numFmtId="2" fontId="1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6450"/>
      <color rgb="FF993366"/>
      <color rgb="FFE48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1"/>
          <c:tx>
            <c:strRef>
              <c:f>'1-4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классы'!$B$6:$H$6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классы'!$B$8:$H$8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2.6</c:v>
                </c:pt>
                <c:pt idx="2">
                  <c:v>2.1</c:v>
                </c:pt>
                <c:pt idx="3">
                  <c:v>2.8</c:v>
                </c:pt>
                <c:pt idx="4">
                  <c:v>3.1</c:v>
                </c:pt>
                <c:pt idx="5">
                  <c:v>2.7</c:v>
                </c:pt>
                <c:pt idx="6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0773848"/>
        <c:axId val="120774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'1-4 классы'!$A$7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'1-4 классы'!$B$6:$H$6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'1-4 классы'!$B$7:$H$7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120773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0774240"/>
        <c:crosses val="autoZero"/>
        <c:auto val="1"/>
        <c:lblAlgn val="ctr"/>
        <c:lblOffset val="100"/>
        <c:noMultiLvlLbl val="0"/>
      </c:catAx>
      <c:valAx>
        <c:axId val="1207742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077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'Уровень НОО'!$AC$6:$AG$6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'Уровень НОО'!$AC$12:$AG$12</c:f>
              <c:numCache>
                <c:formatCode>0.0%</c:formatCode>
                <c:ptCount val="5"/>
                <c:pt idx="0">
                  <c:v>2.1276595744680851E-2</c:v>
                </c:pt>
                <c:pt idx="1">
                  <c:v>8.5106382978723402E-2</c:v>
                </c:pt>
                <c:pt idx="2">
                  <c:v>0.46808510638297873</c:v>
                </c:pt>
                <c:pt idx="3">
                  <c:v>0.34042553191489361</c:v>
                </c:pt>
                <c:pt idx="4">
                  <c:v>8.5106382978723402E-2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916168"/>
        <c:axId val="187916560"/>
      </c:barChart>
      <c:catAx>
        <c:axId val="18791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916560"/>
        <c:crosses val="autoZero"/>
        <c:auto val="1"/>
        <c:lblAlgn val="ctr"/>
        <c:lblOffset val="100"/>
        <c:noMultiLvlLbl val="0"/>
      </c:catAx>
      <c:valAx>
        <c:axId val="18791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9161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1"/>
          <c:tx>
            <c:strRef>
              <c:f>'5-9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'5-9 классы'!$B$8:$I$8</c:f>
              <c:numCache>
                <c:formatCode>0.00</c:formatCode>
                <c:ptCount val="8"/>
                <c:pt idx="0">
                  <c:v>4.3</c:v>
                </c:pt>
                <c:pt idx="1">
                  <c:v>4</c:v>
                </c:pt>
                <c:pt idx="2">
                  <c:v>3.9</c:v>
                </c:pt>
                <c:pt idx="3">
                  <c:v>3.5</c:v>
                </c:pt>
                <c:pt idx="4">
                  <c:v>4.0999999999999996</c:v>
                </c:pt>
                <c:pt idx="5">
                  <c:v>3.8</c:v>
                </c:pt>
                <c:pt idx="6">
                  <c:v>3.9</c:v>
                </c:pt>
                <c:pt idx="7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917344"/>
        <c:axId val="187917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'5-9 классы'!$A$7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'5-9 классы'!$B$6:$I$6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'5-9 классы'!$B$7:$I$7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791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917736"/>
        <c:crosses val="autoZero"/>
        <c:auto val="1"/>
        <c:lblAlgn val="ctr"/>
        <c:lblOffset val="100"/>
        <c:noMultiLvlLbl val="0"/>
      </c:catAx>
      <c:valAx>
        <c:axId val="1879177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791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классы'!$X$6:$X$10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классы'!$Z$6:$Z$10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0.14285714285714285</c:v>
                </c:pt>
                <c:pt idx="3">
                  <c:v>0.7142857142857143</c:v>
                </c:pt>
                <c:pt idx="4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918520"/>
        <c:axId val="187918912"/>
      </c:barChart>
      <c:catAx>
        <c:axId val="18791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918912"/>
        <c:crosses val="autoZero"/>
        <c:auto val="1"/>
        <c:lblAlgn val="ctr"/>
        <c:lblOffset val="100"/>
        <c:noMultiLvlLbl val="0"/>
      </c:catAx>
      <c:valAx>
        <c:axId val="187918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79185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'5-9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классы'!$B$17:$I$17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'5-9 классы'!$B$19:$I$19</c:f>
              <c:numCache>
                <c:formatCode>0.00</c:formatCode>
                <c:ptCount val="8"/>
                <c:pt idx="0">
                  <c:v>3.4</c:v>
                </c:pt>
                <c:pt idx="1">
                  <c:v>3.5</c:v>
                </c:pt>
                <c:pt idx="2">
                  <c:v>3.5</c:v>
                </c:pt>
                <c:pt idx="3">
                  <c:v>3.1</c:v>
                </c:pt>
                <c:pt idx="4">
                  <c:v>3.6</c:v>
                </c:pt>
                <c:pt idx="5">
                  <c:v>3.5</c:v>
                </c:pt>
                <c:pt idx="6">
                  <c:v>3.4</c:v>
                </c:pt>
                <c:pt idx="7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919696"/>
        <c:axId val="188186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'5-9 классы'!$A$18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'5-9 классы'!$B$17:$I$17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'5-9 классы'!$B$18:$I$18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791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186552"/>
        <c:crosses val="autoZero"/>
        <c:auto val="1"/>
        <c:lblAlgn val="ctr"/>
        <c:lblOffset val="100"/>
        <c:noMultiLvlLbl val="0"/>
      </c:catAx>
      <c:valAx>
        <c:axId val="1881865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79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классы'!$X$17:$X$21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классы'!$Z$17:$Z$21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0.53846153846153844</c:v>
                </c:pt>
                <c:pt idx="3">
                  <c:v>0.30769230769230771</c:v>
                </c:pt>
                <c:pt idx="4">
                  <c:v>0.15384615384615385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187336"/>
        <c:axId val="188187728"/>
      </c:barChart>
      <c:catAx>
        <c:axId val="1881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187728"/>
        <c:crosses val="autoZero"/>
        <c:auto val="1"/>
        <c:lblAlgn val="ctr"/>
        <c:lblOffset val="100"/>
        <c:noMultiLvlLbl val="0"/>
      </c:catAx>
      <c:valAx>
        <c:axId val="1881877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818733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'5-9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классы'!$B$28:$I$28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'5-9 классы'!$B$31:$I$31</c:f>
              <c:numCache>
                <c:formatCode>0.00</c:formatCode>
                <c:ptCount val="8"/>
                <c:pt idx="0">
                  <c:v>4.5</c:v>
                </c:pt>
                <c:pt idx="1">
                  <c:v>4</c:v>
                </c:pt>
                <c:pt idx="2">
                  <c:v>4.2</c:v>
                </c:pt>
                <c:pt idx="3">
                  <c:v>3.9</c:v>
                </c:pt>
                <c:pt idx="4">
                  <c:v>4.3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188512"/>
        <c:axId val="188188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'5-9 классы'!$A$29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'5-9 классы'!$B$28:$I$28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'5-9 классы'!$B$29:$I$29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классы'!$A$30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классы'!$B$28:$I$28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классы'!$B$30:$I$30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8188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188904"/>
        <c:crosses val="autoZero"/>
        <c:auto val="1"/>
        <c:lblAlgn val="ctr"/>
        <c:lblOffset val="100"/>
        <c:noMultiLvlLbl val="0"/>
      </c:catAx>
      <c:valAx>
        <c:axId val="1881889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818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классы'!$X$27:$X$31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классы'!$Z$27:$Z$31</c:f>
              <c:numCache>
                <c:formatCode>0%</c:formatCode>
                <c:ptCount val="5"/>
                <c:pt idx="0">
                  <c:v>0</c:v>
                </c:pt>
                <c:pt idx="1">
                  <c:v>7.1428571428571425E-2</c:v>
                </c:pt>
                <c:pt idx="2">
                  <c:v>7.1428571428571425E-2</c:v>
                </c:pt>
                <c:pt idx="3">
                  <c:v>0.42857142857142855</c:v>
                </c:pt>
                <c:pt idx="4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189688"/>
        <c:axId val="188190080"/>
      </c:barChart>
      <c:catAx>
        <c:axId val="1881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190080"/>
        <c:crosses val="autoZero"/>
        <c:auto val="1"/>
        <c:lblAlgn val="ctr"/>
        <c:lblOffset val="100"/>
        <c:noMultiLvlLbl val="0"/>
      </c:catAx>
      <c:valAx>
        <c:axId val="188190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818968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классы'!$B$40:$I$40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'5-9 классы'!$B$43:$I$43</c:f>
              <c:numCache>
                <c:formatCode>0.00</c:formatCode>
                <c:ptCount val="8"/>
                <c:pt idx="0">
                  <c:v>4.0999999999999996</c:v>
                </c:pt>
                <c:pt idx="1">
                  <c:v>3.6</c:v>
                </c:pt>
                <c:pt idx="2">
                  <c:v>3.6</c:v>
                </c:pt>
                <c:pt idx="3">
                  <c:v>3.2</c:v>
                </c:pt>
                <c:pt idx="4">
                  <c:v>3.7</c:v>
                </c:pt>
                <c:pt idx="5">
                  <c:v>2.9</c:v>
                </c:pt>
                <c:pt idx="6">
                  <c:v>2.7</c:v>
                </c:pt>
                <c:pt idx="7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731600"/>
        <c:axId val="188731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'5-9 классы'!$B$40:$I$40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'5-9 классы'!$B$41:$I$41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классы'!$B$40:$I$40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классы'!$B$42:$I$42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873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731992"/>
        <c:crosses val="autoZero"/>
        <c:auto val="1"/>
        <c:lblAlgn val="ctr"/>
        <c:lblOffset val="100"/>
        <c:noMultiLvlLbl val="0"/>
      </c:catAx>
      <c:valAx>
        <c:axId val="1887319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87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классы'!$X$40:$X$44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классы'!$Z$40:$Z$44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732776"/>
        <c:axId val="188733168"/>
      </c:barChart>
      <c:catAx>
        <c:axId val="18873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733168"/>
        <c:crosses val="autoZero"/>
        <c:auto val="1"/>
        <c:lblAlgn val="ctr"/>
        <c:lblOffset val="100"/>
        <c:noMultiLvlLbl val="0"/>
      </c:catAx>
      <c:valAx>
        <c:axId val="1887331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873277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классы'!$B$52:$I$52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'5-9 классы'!$B$55:$I$55</c:f>
              <c:numCache>
                <c:formatCode>0.00</c:formatCode>
                <c:ptCount val="8"/>
                <c:pt idx="0">
                  <c:v>3.7</c:v>
                </c:pt>
                <c:pt idx="1">
                  <c:v>3.7</c:v>
                </c:pt>
                <c:pt idx="2">
                  <c:v>3.6</c:v>
                </c:pt>
                <c:pt idx="3">
                  <c:v>3.7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733952"/>
        <c:axId val="188734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'5-9 классы'!$B$52:$I$52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'5-9 классы'!$B$53:$I$53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классы'!$B$52:$I$52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'5-9 классы'!$B$54:$I$54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873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734344"/>
        <c:crosses val="autoZero"/>
        <c:auto val="1"/>
        <c:lblAlgn val="ctr"/>
        <c:lblOffset val="100"/>
        <c:noMultiLvlLbl val="0"/>
      </c:catAx>
      <c:valAx>
        <c:axId val="1887343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873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классы'!$W$5:$W$9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классы'!$Y$5:$Y$9</c:f>
              <c:numCache>
                <c:formatCode>0%</c:formatCode>
                <c:ptCount val="5"/>
                <c:pt idx="0">
                  <c:v>0</c:v>
                </c:pt>
                <c:pt idx="1">
                  <c:v>0.42857142857142855</c:v>
                </c:pt>
                <c:pt idx="2">
                  <c:v>0.42857142857142855</c:v>
                </c:pt>
                <c:pt idx="3">
                  <c:v>0</c:v>
                </c:pt>
                <c:pt idx="4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775024"/>
        <c:axId val="120775416"/>
      </c:barChart>
      <c:catAx>
        <c:axId val="12077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0775416"/>
        <c:crosses val="autoZero"/>
        <c:auto val="1"/>
        <c:lblAlgn val="ctr"/>
        <c:lblOffset val="100"/>
        <c:noMultiLvlLbl val="0"/>
      </c:catAx>
      <c:valAx>
        <c:axId val="1207754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2077502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классы'!$X$53:$X$57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'5-9 классы'!$Z$53:$Z$57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0.47058823529411764</c:v>
                </c:pt>
                <c:pt idx="3">
                  <c:v>0.17647058823529413</c:v>
                </c:pt>
                <c:pt idx="4">
                  <c:v>0.35294117647058826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686328"/>
        <c:axId val="188686720"/>
      </c:barChart>
      <c:catAx>
        <c:axId val="18868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686720"/>
        <c:crosses val="autoZero"/>
        <c:auto val="1"/>
        <c:lblAlgn val="ctr"/>
        <c:lblOffset val="100"/>
        <c:noMultiLvlLbl val="0"/>
      </c:catAx>
      <c:valAx>
        <c:axId val="188686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86863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'Уровень ООО'!$AD$6:$AH$6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'Уровень ООО'!$AD$13:$AH$13</c:f>
              <c:numCache>
                <c:formatCode>0.0%</c:formatCode>
                <c:ptCount val="5"/>
                <c:pt idx="0">
                  <c:v>0</c:v>
                </c:pt>
                <c:pt idx="1">
                  <c:v>1.4285714285714285E-2</c:v>
                </c:pt>
                <c:pt idx="2">
                  <c:v>0.35714285714285715</c:v>
                </c:pt>
                <c:pt idx="3">
                  <c:v>0.38571428571428573</c:v>
                </c:pt>
                <c:pt idx="4">
                  <c:v>0.24285714285714285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687504"/>
        <c:axId val="188687896"/>
      </c:barChart>
      <c:catAx>
        <c:axId val="18868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687896"/>
        <c:crosses val="autoZero"/>
        <c:auto val="1"/>
        <c:lblAlgn val="ctr"/>
        <c:lblOffset val="100"/>
        <c:noMultiLvlLbl val="0"/>
      </c:catAx>
      <c:valAx>
        <c:axId val="1886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6875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'Уровень ООО'!$B$5:$I$5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'Уровень ООО'!$B$12:$I$12</c:f>
              <c:numCache>
                <c:formatCode>0.00</c:formatCode>
                <c:ptCount val="8"/>
                <c:pt idx="0">
                  <c:v>3.9999999999999991</c:v>
                </c:pt>
                <c:pt idx="1">
                  <c:v>3.7600000000000002</c:v>
                </c:pt>
                <c:pt idx="2">
                  <c:v>3.7600000000000002</c:v>
                </c:pt>
                <c:pt idx="3">
                  <c:v>3.4799999999999995</c:v>
                </c:pt>
                <c:pt idx="4">
                  <c:v>3.9799999999999995</c:v>
                </c:pt>
                <c:pt idx="5">
                  <c:v>3.62</c:v>
                </c:pt>
                <c:pt idx="6">
                  <c:v>3.56</c:v>
                </c:pt>
                <c:pt idx="7">
                  <c:v>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688680"/>
        <c:axId val="188689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'Уровень ООО'!$B$5:$I$5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'Уровень ООО'!$B$6:$I$6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8688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8689072"/>
        <c:crosses val="autoZero"/>
        <c:auto val="1"/>
        <c:lblAlgn val="ctr"/>
        <c:lblOffset val="100"/>
        <c:noMultiLvlLbl val="0"/>
      </c:catAx>
      <c:valAx>
        <c:axId val="1886890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868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1"/>
          <c:tx>
            <c:strRef>
              <c:f>'10-11 классы'!$A$8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'10-11 классы'!$B$6:$I$6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'10-11 классы'!$B$8:$I$8</c:f>
              <c:numCache>
                <c:formatCode>0.00</c:formatCode>
                <c:ptCount val="8"/>
                <c:pt idx="0">
                  <c:v>4.7</c:v>
                </c:pt>
                <c:pt idx="1">
                  <c:v>4.9000000000000004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4.5999999999999996</c:v>
                </c:pt>
                <c:pt idx="7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689856"/>
        <c:axId val="187114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'10-11 классы'!$A$7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'10-11 классы'!$B$6:$I$6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'10-11 классы'!$B$7:$I$7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868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114520"/>
        <c:crosses val="autoZero"/>
        <c:auto val="1"/>
        <c:lblAlgn val="ctr"/>
        <c:lblOffset val="100"/>
        <c:noMultiLvlLbl val="0"/>
      </c:catAx>
      <c:valAx>
        <c:axId val="1871145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868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'10-11 классы'!$X$4:$X$8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'10-11 классы'!$Z$4:$Z$8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115304"/>
        <c:axId val="187115696"/>
      </c:barChart>
      <c:catAx>
        <c:axId val="18711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115696"/>
        <c:crosses val="autoZero"/>
        <c:auto val="1"/>
        <c:lblAlgn val="ctr"/>
        <c:lblOffset val="100"/>
        <c:noMultiLvlLbl val="0"/>
      </c:catAx>
      <c:valAx>
        <c:axId val="187115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71153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'10-11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'10-11 классы'!$B$17:$I$17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'10-11 классы'!$B$19:$I$19</c:f>
              <c:numCache>
                <c:formatCode>0.00</c:formatCode>
                <c:ptCount val="8"/>
                <c:pt idx="0">
                  <c:v>3.3</c:v>
                </c:pt>
                <c:pt idx="1">
                  <c:v>3.4</c:v>
                </c:pt>
                <c:pt idx="2">
                  <c:v>3.3</c:v>
                </c:pt>
                <c:pt idx="3">
                  <c:v>3.1</c:v>
                </c:pt>
                <c:pt idx="4">
                  <c:v>3.5</c:v>
                </c:pt>
                <c:pt idx="5">
                  <c:v>3</c:v>
                </c:pt>
                <c:pt idx="6">
                  <c:v>3.7</c:v>
                </c:pt>
                <c:pt idx="7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116480"/>
        <c:axId val="187116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'10-11 классы'!$A$18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'10-11 классы'!$B$17:$I$17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'10-11 классы'!$B$18:$I$18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7116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116872"/>
        <c:crosses val="autoZero"/>
        <c:auto val="1"/>
        <c:lblAlgn val="ctr"/>
        <c:lblOffset val="100"/>
        <c:noMultiLvlLbl val="0"/>
      </c:catAx>
      <c:valAx>
        <c:axId val="1871168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711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'10-11 классы'!$X$17:$X$21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'10-11 классы'!$Z$17:$Z$21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117656"/>
        <c:axId val="187118048"/>
      </c:barChart>
      <c:catAx>
        <c:axId val="18711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118048"/>
        <c:crosses val="autoZero"/>
        <c:auto val="1"/>
        <c:lblAlgn val="ctr"/>
        <c:lblOffset val="100"/>
        <c:noMultiLvlLbl val="0"/>
      </c:catAx>
      <c:valAx>
        <c:axId val="187118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711765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'Уровень СОО'!$AE$6:$AI$6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'Уровень СОО'!$AE$10:$AI$10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0.22222222222222221</c:v>
                </c:pt>
                <c:pt idx="3">
                  <c:v>0.44444444444444442</c:v>
                </c:pt>
                <c:pt idx="4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59880"/>
        <c:axId val="189260272"/>
      </c:barChart>
      <c:catAx>
        <c:axId val="18925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260272"/>
        <c:crosses val="autoZero"/>
        <c:auto val="1"/>
        <c:lblAlgn val="ctr"/>
        <c:lblOffset val="100"/>
        <c:noMultiLvlLbl val="0"/>
      </c:catAx>
      <c:valAx>
        <c:axId val="18926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25988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'Уровень СОО'!$B$5:$I$5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'Уровень СОО'!$B$9:$I$9</c:f>
              <c:numCache>
                <c:formatCode>0.00</c:formatCode>
                <c:ptCount val="8"/>
                <c:pt idx="0">
                  <c:v>4</c:v>
                </c:pt>
                <c:pt idx="1">
                  <c:v>4.1500000000000004</c:v>
                </c:pt>
                <c:pt idx="2">
                  <c:v>3.85</c:v>
                </c:pt>
                <c:pt idx="3">
                  <c:v>3.75</c:v>
                </c:pt>
                <c:pt idx="4">
                  <c:v>4</c:v>
                </c:pt>
                <c:pt idx="5">
                  <c:v>3.75</c:v>
                </c:pt>
                <c:pt idx="6">
                  <c:v>4.1500000000000004</c:v>
                </c:pt>
                <c:pt idx="7">
                  <c:v>3.9000000000000004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261448"/>
        <c:axId val="189261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'Уровень СОО'!$B$5:$I$5</c15:sqref>
                        </c15:formulaRef>
                      </c:ext>
                    </c:extLst>
                    <c:strCache>
                      <c:ptCount val="8"/>
                      <c:pt idx="0">
                        <c:v>Гражданское воспитание</c:v>
                      </c:pt>
                      <c:pt idx="1">
                        <c:v>Патриотическое воспитание</c:v>
                      </c:pt>
                      <c:pt idx="2">
                        <c:v>Духовно-нравственное воспитание</c:v>
                      </c:pt>
                      <c:pt idx="3">
                        <c:v>Эстетическое воспитания</c:v>
                      </c:pt>
                      <c:pt idx="4">
                        <c:v>Физическое воспитание</c:v>
                      </c:pt>
                      <c:pt idx="5">
                        <c:v>Трудовое воспитание</c:v>
                      </c:pt>
                      <c:pt idx="6">
                        <c:v>Экологическое воспитание</c:v>
                      </c:pt>
                      <c:pt idx="7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'Уровень СОО'!$B$6:$I$6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</c15:ser>
            </c15:filteredBarSeries>
          </c:ext>
        </c:extLst>
      </c:barChart>
      <c:catAx>
        <c:axId val="189261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261840"/>
        <c:crosses val="autoZero"/>
        <c:auto val="1"/>
        <c:lblAlgn val="ctr"/>
        <c:lblOffset val="100"/>
        <c:noMultiLvlLbl val="0"/>
      </c:catAx>
      <c:valAx>
        <c:axId val="1892618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926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Школа!$A$6:$A$8</c:f>
              <c:strCache>
                <c:ptCount val="3"/>
                <c:pt idx="0">
                  <c:v>1-4 классы</c:v>
                </c:pt>
                <c:pt idx="1">
                  <c:v>5-9 классы</c:v>
                </c:pt>
                <c:pt idx="2">
                  <c:v>10-11 классы</c:v>
                </c:pt>
              </c:strCache>
            </c:strRef>
          </c:cat>
          <c:val>
            <c:numRef>
              <c:f>Школа!$J$6:$J$8</c:f>
              <c:numCache>
                <c:formatCode>0.00</c:formatCode>
                <c:ptCount val="3"/>
                <c:pt idx="0">
                  <c:v>3.1593749999999998</c:v>
                </c:pt>
                <c:pt idx="1">
                  <c:v>3.68</c:v>
                </c:pt>
                <c:pt idx="2">
                  <c:v>3.9437499999999996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62624"/>
        <c:axId val="189263016"/>
      </c:barChart>
      <c:catAx>
        <c:axId val="1892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263016"/>
        <c:crosses val="autoZero"/>
        <c:auto val="1"/>
        <c:lblAlgn val="ctr"/>
        <c:lblOffset val="100"/>
        <c:noMultiLvlLbl val="0"/>
      </c:catAx>
      <c:valAx>
        <c:axId val="18926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26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'1-4 классы'!$A$19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классы'!$B$17:$H$17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классы'!$B$19:$H$19</c:f>
              <c:numCache>
                <c:formatCode>0.00</c:formatCode>
                <c:ptCount val="7"/>
                <c:pt idx="0">
                  <c:v>3.5</c:v>
                </c:pt>
                <c:pt idx="1">
                  <c:v>3</c:v>
                </c:pt>
                <c:pt idx="2">
                  <c:v>3</c:v>
                </c:pt>
                <c:pt idx="3">
                  <c:v>3.9</c:v>
                </c:pt>
                <c:pt idx="4">
                  <c:v>3.3</c:v>
                </c:pt>
                <c:pt idx="5">
                  <c:v>3.4</c:v>
                </c:pt>
                <c:pt idx="6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0776200"/>
        <c:axId val="187450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'1-4 классы'!$A$18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'1-4 классы'!$B$17:$H$17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'1-4 классы'!$B$18:$H$18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120776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450344"/>
        <c:crosses val="autoZero"/>
        <c:auto val="1"/>
        <c:lblAlgn val="ctr"/>
        <c:lblOffset val="100"/>
        <c:noMultiLvlLbl val="0"/>
      </c:catAx>
      <c:valAx>
        <c:axId val="1874503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2077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Школа!$B$5:$I$5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Школа!$B$9:$I$9</c:f>
              <c:numCache>
                <c:formatCode>0.00</c:formatCode>
                <c:ptCount val="8"/>
                <c:pt idx="0">
                  <c:v>3.7249999999999996</c:v>
                </c:pt>
                <c:pt idx="1">
                  <c:v>3.6950000000000003</c:v>
                </c:pt>
                <c:pt idx="2">
                  <c:v>3.5783333333333331</c:v>
                </c:pt>
                <c:pt idx="3">
                  <c:v>3.3599999999999994</c:v>
                </c:pt>
                <c:pt idx="4">
                  <c:v>3.8266666666666667</c:v>
                </c:pt>
                <c:pt idx="5">
                  <c:v>3.5983333333333332</c:v>
                </c:pt>
                <c:pt idx="6">
                  <c:v>3.6616666666666666</c:v>
                </c:pt>
                <c:pt idx="7">
                  <c:v>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137144"/>
        <c:axId val="189137536"/>
      </c:barChart>
      <c:catAx>
        <c:axId val="189137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137536"/>
        <c:crosses val="autoZero"/>
        <c:auto val="1"/>
        <c:lblAlgn val="ctr"/>
        <c:lblOffset val="100"/>
        <c:noMultiLvlLbl val="0"/>
      </c:catAx>
      <c:valAx>
        <c:axId val="1891375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913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DE64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Школа!$B$46:$F$46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Школа!$B$50:$F$50</c:f>
              <c:numCache>
                <c:formatCode>0</c:formatCode>
                <c:ptCount val="5"/>
                <c:pt idx="0">
                  <c:v>1</c:v>
                </c:pt>
                <c:pt idx="1">
                  <c:v>5</c:v>
                </c:pt>
                <c:pt idx="2">
                  <c:v>49</c:v>
                </c:pt>
                <c:pt idx="3">
                  <c:v>47</c:v>
                </c:pt>
                <c:pt idx="4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138320"/>
        <c:axId val="189138712"/>
      </c:barChart>
      <c:catAx>
        <c:axId val="18913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138712"/>
        <c:crosses val="autoZero"/>
        <c:auto val="1"/>
        <c:lblAlgn val="ctr"/>
        <c:lblOffset val="100"/>
        <c:noMultiLvlLbl val="0"/>
      </c:catAx>
      <c:valAx>
        <c:axId val="18913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1383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DE64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Школа!$B$40:$F$40</c:f>
              <c:strCache>
                <c:ptCount val="5"/>
                <c:pt idx="0">
                  <c:v>Критический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Школа!$B$44:$F$44</c:f>
              <c:numCache>
                <c:formatCode>0.0%</c:formatCode>
                <c:ptCount val="5"/>
                <c:pt idx="0">
                  <c:v>7.0921985815602835E-3</c:v>
                </c:pt>
                <c:pt idx="1">
                  <c:v>3.31306990881459E-2</c:v>
                </c:pt>
                <c:pt idx="2">
                  <c:v>0.34915006191601944</c:v>
                </c:pt>
                <c:pt idx="3">
                  <c:v>0.39019475402454123</c:v>
                </c:pt>
                <c:pt idx="4">
                  <c:v>0.2204322863897332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39496"/>
        <c:axId val="189139888"/>
      </c:barChart>
      <c:catAx>
        <c:axId val="18913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139888"/>
        <c:crosses val="autoZero"/>
        <c:auto val="1"/>
        <c:lblAlgn val="ctr"/>
        <c:lblOffset val="100"/>
        <c:noMultiLvlLbl val="0"/>
      </c:catAx>
      <c:valAx>
        <c:axId val="18913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13949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ГОДАМ'!$A$7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'ПО ГОДАМ'!$B$6:$I$6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'ПО ГОДАМ'!$B$7:$I$7</c:f>
              <c:numCache>
                <c:formatCode>0.00</c:formatCode>
                <c:ptCount val="8"/>
              </c:numCache>
            </c:numRef>
          </c:val>
        </c:ser>
        <c:ser>
          <c:idx val="1"/>
          <c:order val="1"/>
          <c:tx>
            <c:strRef>
              <c:f>'ПО ГОДАМ'!$A$8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'ПО ГОДАМ'!$B$6:$I$6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'ПО ГОДАМ'!$B$8:$I$8</c:f>
              <c:numCache>
                <c:formatCode>0.00</c:formatCode>
                <c:ptCount val="8"/>
              </c:numCache>
            </c:numRef>
          </c:val>
        </c:ser>
        <c:ser>
          <c:idx val="2"/>
          <c:order val="2"/>
          <c:tx>
            <c:strRef>
              <c:f>'ПО ГОДАМ'!$A$9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'ПО ГОДАМ'!$B$6:$I$6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'ПО ГОДАМ'!$B$9:$I$9</c:f>
              <c:numCache>
                <c:formatCode>0.00</c:formatCode>
                <c:ptCount val="8"/>
              </c:numCache>
            </c:numRef>
          </c:val>
        </c:ser>
        <c:ser>
          <c:idx val="3"/>
          <c:order val="3"/>
          <c:tx>
            <c:strRef>
              <c:f>'ПО ГОДАМ'!$A$10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'ПО ГОДАМ'!$B$6:$I$6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'ПО ГОДАМ'!$B$10:$I$10</c:f>
              <c:numCache>
                <c:formatCode>0.00</c:formatCode>
                <c:ptCount val="8"/>
                <c:pt idx="0">
                  <c:v>3.71</c:v>
                </c:pt>
                <c:pt idx="1">
                  <c:v>3.88</c:v>
                </c:pt>
                <c:pt idx="2">
                  <c:v>3.6</c:v>
                </c:pt>
                <c:pt idx="3">
                  <c:v>3.49</c:v>
                </c:pt>
                <c:pt idx="4">
                  <c:v>3.91</c:v>
                </c:pt>
                <c:pt idx="5">
                  <c:v>3.74</c:v>
                </c:pt>
                <c:pt idx="6">
                  <c:v>3.71</c:v>
                </c:pt>
                <c:pt idx="7">
                  <c:v>3.14</c:v>
                </c:pt>
              </c:numCache>
            </c:numRef>
          </c:val>
        </c:ser>
        <c:ser>
          <c:idx val="4"/>
          <c:order val="4"/>
          <c:tx>
            <c:strRef>
              <c:f>'ПО ГОДАМ'!$A$11</c:f>
              <c:strCache>
                <c:ptCount val="1"/>
                <c:pt idx="0">
                  <c:v>2023-2024 уч. год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'ПО ГОДАМ'!$B$6:$I$6</c:f>
              <c:strCache>
                <c:ptCount val="8"/>
                <c:pt idx="0">
                  <c:v>Гражданское воспитание</c:v>
                </c:pt>
                <c:pt idx="1">
                  <c:v>Патриотическое воспитание</c:v>
                </c:pt>
                <c:pt idx="2">
                  <c:v>Духовно-нравственное воспитание</c:v>
                </c:pt>
                <c:pt idx="3">
                  <c:v>Эстетическое воспитания</c:v>
                </c:pt>
                <c:pt idx="4">
                  <c:v>Физическое воспитание</c:v>
                </c:pt>
                <c:pt idx="5">
                  <c:v>Трудовое воспитание</c:v>
                </c:pt>
                <c:pt idx="6">
                  <c:v>Экологическое воспитание</c:v>
                </c:pt>
                <c:pt idx="7">
                  <c:v>Ценность научного познания</c:v>
                </c:pt>
              </c:strCache>
            </c:strRef>
          </c:cat>
          <c:val>
            <c:numRef>
              <c:f>'ПО ГОДАМ'!$B$11:$I$11</c:f>
              <c:numCache>
                <c:formatCode>0.00</c:formatCode>
                <c:ptCount val="8"/>
                <c:pt idx="0">
                  <c:v>3.7249999999999996</c:v>
                </c:pt>
                <c:pt idx="1">
                  <c:v>3.6950000000000003</c:v>
                </c:pt>
                <c:pt idx="2">
                  <c:v>3.5783333333333331</c:v>
                </c:pt>
                <c:pt idx="3">
                  <c:v>3.3599999999999994</c:v>
                </c:pt>
                <c:pt idx="4">
                  <c:v>3.8266666666666667</c:v>
                </c:pt>
                <c:pt idx="5">
                  <c:v>3.5983333333333332</c:v>
                </c:pt>
                <c:pt idx="6">
                  <c:v>3.6616666666666666</c:v>
                </c:pt>
                <c:pt idx="7">
                  <c:v>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797856"/>
        <c:axId val="189798248"/>
      </c:barChart>
      <c:catAx>
        <c:axId val="1897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798248"/>
        <c:crosses val="autoZero"/>
        <c:auto val="1"/>
        <c:lblAlgn val="ctr"/>
        <c:lblOffset val="100"/>
        <c:noMultiLvlLbl val="0"/>
      </c:catAx>
      <c:valAx>
        <c:axId val="18979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79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ГОДАМ'!$C$30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ГОДАМ'!$D$30:$H$30</c:f>
              <c:numCache>
                <c:formatCode>0</c:formatCode>
                <c:ptCount val="5"/>
              </c:numCache>
            </c:numRef>
          </c:val>
        </c:ser>
        <c:ser>
          <c:idx val="1"/>
          <c:order val="1"/>
          <c:tx>
            <c:strRef>
              <c:f>'ПО ГОДАМ'!$C$31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ГОДАМ'!$D$31:$H$31</c:f>
              <c:numCache>
                <c:formatCode>0</c:formatCode>
                <c:ptCount val="5"/>
              </c:numCache>
            </c:numRef>
          </c:val>
        </c:ser>
        <c:ser>
          <c:idx val="2"/>
          <c:order val="2"/>
          <c:tx>
            <c:strRef>
              <c:f>'ПО ГОДАМ'!$C$32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ГОДАМ'!$D$32:$H$32</c:f>
              <c:numCache>
                <c:formatCode>0</c:formatCode>
                <c:ptCount val="5"/>
              </c:numCache>
            </c:numRef>
          </c:val>
        </c:ser>
        <c:ser>
          <c:idx val="3"/>
          <c:order val="3"/>
          <c:tx>
            <c:strRef>
              <c:f>'ПО ГОДАМ'!$C$33</c:f>
              <c:strCache>
                <c:ptCount val="1"/>
                <c:pt idx="0">
                  <c:v>2022-2023 уч.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ГОДАМ'!$D$33:$H$33</c:f>
              <c:numCache>
                <c:formatCode>0</c:formatCode>
                <c:ptCount val="5"/>
                <c:pt idx="0">
                  <c:v>0</c:v>
                </c:pt>
                <c:pt idx="1">
                  <c:v>9</c:v>
                </c:pt>
                <c:pt idx="2">
                  <c:v>43</c:v>
                </c:pt>
                <c:pt idx="3">
                  <c:v>68</c:v>
                </c:pt>
                <c:pt idx="4">
                  <c:v>15</c:v>
                </c:pt>
              </c:numCache>
            </c:numRef>
          </c:val>
        </c:ser>
        <c:ser>
          <c:idx val="4"/>
          <c:order val="4"/>
          <c:tx>
            <c:strRef>
              <c:f>'ПО ГОДАМ'!$C$34</c:f>
              <c:strCache>
                <c:ptCount val="1"/>
                <c:pt idx="0">
                  <c:v>2023-2024 уч. год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'ПО ГОДАМ'!$D$29:$H$29</c:f>
              <c:strCache>
                <c:ptCount val="5"/>
                <c:pt idx="0">
                  <c:v>Критический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Повышенный уровень</c:v>
                </c:pt>
                <c:pt idx="4">
                  <c:v>Высокий уровень</c:v>
                </c:pt>
              </c:strCache>
            </c:strRef>
          </c:cat>
          <c:val>
            <c:numRef>
              <c:f>'ПО ГОДАМ'!$D$34:$H$34</c:f>
              <c:numCache>
                <c:formatCode>0</c:formatCode>
                <c:ptCount val="5"/>
                <c:pt idx="0">
                  <c:v>1</c:v>
                </c:pt>
                <c:pt idx="1">
                  <c:v>5</c:v>
                </c:pt>
                <c:pt idx="2">
                  <c:v>49</c:v>
                </c:pt>
                <c:pt idx="3">
                  <c:v>47</c:v>
                </c:pt>
                <c:pt idx="4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799032"/>
        <c:axId val="189799424"/>
      </c:barChart>
      <c:catAx>
        <c:axId val="18979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799424"/>
        <c:crosses val="autoZero"/>
        <c:auto val="1"/>
        <c:lblAlgn val="ctr"/>
        <c:lblOffset val="100"/>
        <c:noMultiLvlLbl val="0"/>
      </c:catAx>
      <c:valAx>
        <c:axId val="18979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979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классы'!$W$17:$W$21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классы'!$Y$17:$Y$21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51128"/>
        <c:axId val="187451520"/>
      </c:barChart>
      <c:catAx>
        <c:axId val="18745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451520"/>
        <c:crosses val="autoZero"/>
        <c:auto val="1"/>
        <c:lblAlgn val="ctr"/>
        <c:lblOffset val="100"/>
        <c:noMultiLvlLbl val="0"/>
      </c:catAx>
      <c:valAx>
        <c:axId val="1874515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74511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'1-4 классы'!$A$31</c:f>
              <c:strCache>
                <c:ptCount val="1"/>
                <c:pt idx="0">
                  <c:v>Средний
 балл</c:v>
                </c:pt>
              </c:strCache>
            </c:strRef>
          </c:tx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классы'!$B$28:$H$28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классы'!$B$31:$H$31</c:f>
              <c:numCache>
                <c:formatCode>0.00</c:formatCode>
                <c:ptCount val="7"/>
                <c:pt idx="0">
                  <c:v>3.5</c:v>
                </c:pt>
                <c:pt idx="1">
                  <c:v>3.7</c:v>
                </c:pt>
                <c:pt idx="2">
                  <c:v>3.3</c:v>
                </c:pt>
                <c:pt idx="3">
                  <c:v>3.8</c:v>
                </c:pt>
                <c:pt idx="4">
                  <c:v>3.9</c:v>
                </c:pt>
                <c:pt idx="5">
                  <c:v>3.8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452304"/>
        <c:axId val="187452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'1-4 классы'!$A$29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'1-4 классы'!$B$28:$H$28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'1-4 классы'!$B$29:$H$29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классы'!$A$30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классы'!$B$28:$H$28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классы'!$B$30:$H$30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18745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452696"/>
        <c:crosses val="autoZero"/>
        <c:auto val="1"/>
        <c:lblAlgn val="ctr"/>
        <c:lblOffset val="100"/>
        <c:noMultiLvlLbl val="0"/>
      </c:catAx>
      <c:valAx>
        <c:axId val="1874526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745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классы'!$W$27:$W$31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классы'!$Y$27:$Y$31</c:f>
              <c:numCache>
                <c:formatCode>0%</c:formatCode>
                <c:ptCount val="5"/>
                <c:pt idx="0">
                  <c:v>8.3333333333333329E-2</c:v>
                </c:pt>
                <c:pt idx="1">
                  <c:v>8.3333333333333329E-2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53480"/>
        <c:axId val="187453872"/>
      </c:barChart>
      <c:catAx>
        <c:axId val="18745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453872"/>
        <c:crosses val="autoZero"/>
        <c:auto val="1"/>
        <c:lblAlgn val="ctr"/>
        <c:lblOffset val="100"/>
        <c:noMultiLvlLbl val="0"/>
      </c:catAx>
      <c:valAx>
        <c:axId val="187453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745348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классы'!$B$40:$H$40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'1-4 классы'!$B$43:$H$43</c:f>
              <c:numCache>
                <c:formatCode>0.00</c:formatCode>
                <c:ptCount val="7"/>
                <c:pt idx="0">
                  <c:v>3.4</c:v>
                </c:pt>
                <c:pt idx="1">
                  <c:v>3.2</c:v>
                </c:pt>
                <c:pt idx="2">
                  <c:v>3</c:v>
                </c:pt>
                <c:pt idx="3">
                  <c:v>3.5</c:v>
                </c:pt>
                <c:pt idx="4">
                  <c:v>3.4</c:v>
                </c:pt>
                <c:pt idx="5">
                  <c:v>3.2</c:v>
                </c:pt>
                <c:pt idx="6">
                  <c:v>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607328"/>
        <c:axId val="187607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'1-4 классы'!$B$40:$H$40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'1-4 классы'!$B$41:$H$41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классы'!$B$40:$H$40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классы'!$B$42:$H$42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187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607720"/>
        <c:crosses val="autoZero"/>
        <c:auto val="1"/>
        <c:lblAlgn val="ctr"/>
        <c:lblOffset val="100"/>
        <c:noMultiLvlLbl val="0"/>
      </c:catAx>
      <c:valAx>
        <c:axId val="1876077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76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классы'!$W$40:$W$44</c:f>
              <c:strCache>
                <c:ptCount val="5"/>
                <c:pt idx="0">
                  <c:v>Критический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'1-4 классы'!$Y$40:$Y$44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608504"/>
        <c:axId val="187608896"/>
      </c:barChart>
      <c:catAx>
        <c:axId val="18760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608896"/>
        <c:crosses val="autoZero"/>
        <c:auto val="1"/>
        <c:lblAlgn val="ctr"/>
        <c:lblOffset val="100"/>
        <c:noMultiLvlLbl val="0"/>
      </c:catAx>
      <c:valAx>
        <c:axId val="1876088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760850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'Уровень НОО'!$B$5:$H$5</c:f>
              <c:strCache>
                <c:ptCount val="7"/>
                <c:pt idx="0">
                  <c:v>Гражданско-патриотическое воспитание</c:v>
                </c:pt>
                <c:pt idx="1">
                  <c:v>Духовно-нравственное воспитание</c:v>
                </c:pt>
                <c:pt idx="2">
                  <c:v>Эстетическое воспитания</c:v>
                </c:pt>
                <c:pt idx="3">
                  <c:v>Физическое воспитание</c:v>
                </c:pt>
                <c:pt idx="4">
                  <c:v>Трудовое воспитание</c:v>
                </c:pt>
                <c:pt idx="5">
                  <c:v>Экологическое воспитание</c:v>
                </c:pt>
                <c:pt idx="6">
                  <c:v>Ценность научного познания</c:v>
                </c:pt>
              </c:strCache>
            </c:strRef>
          </c:cat>
          <c:val>
            <c:numRef>
              <c:f>'Уровень НОО'!$B$11:$H$11</c:f>
              <c:numCache>
                <c:formatCode>0.00</c:formatCode>
                <c:ptCount val="7"/>
                <c:pt idx="0">
                  <c:v>3.1750000000000003</c:v>
                </c:pt>
                <c:pt idx="1">
                  <c:v>3.125</c:v>
                </c:pt>
                <c:pt idx="2">
                  <c:v>2.8499999999999996</c:v>
                </c:pt>
                <c:pt idx="3">
                  <c:v>3.5</c:v>
                </c:pt>
                <c:pt idx="4">
                  <c:v>3.4250000000000003</c:v>
                </c:pt>
                <c:pt idx="5">
                  <c:v>3.2749999999999995</c:v>
                </c:pt>
                <c:pt idx="6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609680"/>
        <c:axId val="187610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'Уровень НОО'!$B$5:$H$5</c15:sqref>
                        </c15:formulaRef>
                      </c:ext>
                    </c:extLst>
                    <c:strCache>
                      <c:ptCount val="7"/>
                      <c:pt idx="0">
                        <c:v>Гражданско-патриотическое воспитание</c:v>
                      </c:pt>
                      <c:pt idx="1">
                        <c:v>Духовно-нравственное воспитание</c:v>
                      </c:pt>
                      <c:pt idx="2">
                        <c:v>Эстетическое воспитания</c:v>
                      </c:pt>
                      <c:pt idx="3">
                        <c:v>Физическое воспитание</c:v>
                      </c:pt>
                      <c:pt idx="4">
                        <c:v>Трудовое воспитание</c:v>
                      </c:pt>
                      <c:pt idx="5">
                        <c:v>Экологическое воспитание</c:v>
                      </c:pt>
                      <c:pt idx="6">
                        <c:v>Ценность научного познания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'Уровень НОО'!$B$6:$H$6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18760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87610072"/>
        <c:crosses val="autoZero"/>
        <c:auto val="1"/>
        <c:lblAlgn val="ctr"/>
        <c:lblOffset val="100"/>
        <c:noMultiLvlLbl val="0"/>
      </c:catAx>
      <c:valAx>
        <c:axId val="1876100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8760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595312</xdr:colOff>
      <xdr:row>6</xdr:row>
      <xdr:rowOff>13047</xdr:rowOff>
    </xdr:from>
    <xdr:to>
      <xdr:col>14</xdr:col>
      <xdr:colOff>600206</xdr:colOff>
      <xdr:row>12</xdr:row>
      <xdr:rowOff>174624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21</xdr:col>
      <xdr:colOff>0</xdr:colOff>
      <xdr:row>13</xdr:row>
      <xdr:rowOff>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3912</xdr:colOff>
      <xdr:row>16</xdr:row>
      <xdr:rowOff>213725</xdr:rowOff>
    </xdr:from>
    <xdr:to>
      <xdr:col>15</xdr:col>
      <xdr:colOff>13048</xdr:colOff>
      <xdr:row>24</xdr:row>
      <xdr:rowOff>13048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13606</xdr:colOff>
      <xdr:row>16</xdr:row>
      <xdr:rowOff>186417</xdr:rowOff>
    </xdr:from>
    <xdr:to>
      <xdr:col>20</xdr:col>
      <xdr:colOff>585107</xdr:colOff>
      <xdr:row>23</xdr:row>
      <xdr:rowOff>176893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-1</xdr:colOff>
      <xdr:row>27</xdr:row>
      <xdr:rowOff>172811</xdr:rowOff>
    </xdr:from>
    <xdr:to>
      <xdr:col>15</xdr:col>
      <xdr:colOff>13607</xdr:colOff>
      <xdr:row>35</xdr:row>
      <xdr:rowOff>176894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-1</xdr:colOff>
      <xdr:row>27</xdr:row>
      <xdr:rowOff>172810</xdr:rowOff>
    </xdr:from>
    <xdr:to>
      <xdr:col>20</xdr:col>
      <xdr:colOff>598715</xdr:colOff>
      <xdr:row>35</xdr:row>
      <xdr:rowOff>176893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-1</xdr:colOff>
      <xdr:row>39</xdr:row>
      <xdr:rowOff>186418</xdr:rowOff>
    </xdr:from>
    <xdr:to>
      <xdr:col>14</xdr:col>
      <xdr:colOff>598714</xdr:colOff>
      <xdr:row>48</xdr:row>
      <xdr:rowOff>0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39</xdr:row>
      <xdr:rowOff>186417</xdr:rowOff>
    </xdr:from>
    <xdr:to>
      <xdr:col>20</xdr:col>
      <xdr:colOff>598715</xdr:colOff>
      <xdr:row>47</xdr:row>
      <xdr:rowOff>176893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206375</xdr:rowOff>
    </xdr:from>
    <xdr:to>
      <xdr:col>16</xdr:col>
      <xdr:colOff>585108</xdr:colOff>
      <xdr:row>11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</xdr:colOff>
      <xdr:row>5</xdr:row>
      <xdr:rowOff>222250</xdr:rowOff>
    </xdr:from>
    <xdr:to>
      <xdr:col>26</xdr:col>
      <xdr:colOff>0</xdr:colOff>
      <xdr:row>11</xdr:row>
      <xdr:rowOff>4081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595312</xdr:colOff>
      <xdr:row>6</xdr:row>
      <xdr:rowOff>13047</xdr:rowOff>
    </xdr:from>
    <xdr:to>
      <xdr:col>15</xdr:col>
      <xdr:colOff>600206</xdr:colOff>
      <xdr:row>12</xdr:row>
      <xdr:rowOff>174624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6</xdr:row>
      <xdr:rowOff>0</xdr:rowOff>
    </xdr:from>
    <xdr:to>
      <xdr:col>22</xdr:col>
      <xdr:colOff>0</xdr:colOff>
      <xdr:row>13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3912</xdr:colOff>
      <xdr:row>16</xdr:row>
      <xdr:rowOff>213725</xdr:rowOff>
    </xdr:from>
    <xdr:to>
      <xdr:col>16</xdr:col>
      <xdr:colOff>13048</xdr:colOff>
      <xdr:row>24</xdr:row>
      <xdr:rowOff>13048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13606</xdr:colOff>
      <xdr:row>16</xdr:row>
      <xdr:rowOff>186417</xdr:rowOff>
    </xdr:from>
    <xdr:to>
      <xdr:col>22</xdr:col>
      <xdr:colOff>0</xdr:colOff>
      <xdr:row>23</xdr:row>
      <xdr:rowOff>176893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-1</xdr:colOff>
      <xdr:row>27</xdr:row>
      <xdr:rowOff>172811</xdr:rowOff>
    </xdr:from>
    <xdr:to>
      <xdr:col>16</xdr:col>
      <xdr:colOff>13607</xdr:colOff>
      <xdr:row>35</xdr:row>
      <xdr:rowOff>176894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-1</xdr:colOff>
      <xdr:row>27</xdr:row>
      <xdr:rowOff>172810</xdr:rowOff>
    </xdr:from>
    <xdr:to>
      <xdr:col>21</xdr:col>
      <xdr:colOff>598715</xdr:colOff>
      <xdr:row>35</xdr:row>
      <xdr:rowOff>176893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-1</xdr:colOff>
      <xdr:row>39</xdr:row>
      <xdr:rowOff>186418</xdr:rowOff>
    </xdr:from>
    <xdr:to>
      <xdr:col>15</xdr:col>
      <xdr:colOff>598714</xdr:colOff>
      <xdr:row>48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39</xdr:row>
      <xdr:rowOff>186417</xdr:rowOff>
    </xdr:from>
    <xdr:to>
      <xdr:col>21</xdr:col>
      <xdr:colOff>598715</xdr:colOff>
      <xdr:row>47</xdr:row>
      <xdr:rowOff>176893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-1</xdr:colOff>
      <xdr:row>52</xdr:row>
      <xdr:rowOff>9524</xdr:rowOff>
    </xdr:from>
    <xdr:to>
      <xdr:col>16</xdr:col>
      <xdr:colOff>0</xdr:colOff>
      <xdr:row>60</xdr:row>
      <xdr:rowOff>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-1</xdr:colOff>
      <xdr:row>51</xdr:row>
      <xdr:rowOff>186417</xdr:rowOff>
    </xdr:from>
    <xdr:to>
      <xdr:col>22</xdr:col>
      <xdr:colOff>13607</xdr:colOff>
      <xdr:row>60</xdr:row>
      <xdr:rowOff>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</xdr:colOff>
      <xdr:row>5</xdr:row>
      <xdr:rowOff>190500</xdr:rowOff>
    </xdr:from>
    <xdr:to>
      <xdr:col>27</xdr:col>
      <xdr:colOff>0</xdr:colOff>
      <xdr:row>12</xdr:row>
      <xdr:rowOff>4081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9070</xdr:colOff>
      <xdr:row>5</xdr:row>
      <xdr:rowOff>206375</xdr:rowOff>
    </xdr:from>
    <xdr:to>
      <xdr:col>18</xdr:col>
      <xdr:colOff>13607</xdr:colOff>
      <xdr:row>12</xdr:row>
      <xdr:rowOff>15875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595312</xdr:colOff>
      <xdr:row>6</xdr:row>
      <xdr:rowOff>13047</xdr:rowOff>
    </xdr:from>
    <xdr:to>
      <xdr:col>15</xdr:col>
      <xdr:colOff>600206</xdr:colOff>
      <xdr:row>12</xdr:row>
      <xdr:rowOff>174624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6</xdr:row>
      <xdr:rowOff>0</xdr:rowOff>
    </xdr:from>
    <xdr:to>
      <xdr:col>22</xdr:col>
      <xdr:colOff>0</xdr:colOff>
      <xdr:row>12</xdr:row>
      <xdr:rowOff>176893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3912</xdr:colOff>
      <xdr:row>16</xdr:row>
      <xdr:rowOff>213725</xdr:rowOff>
    </xdr:from>
    <xdr:to>
      <xdr:col>16</xdr:col>
      <xdr:colOff>13048</xdr:colOff>
      <xdr:row>24</xdr:row>
      <xdr:rowOff>13048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13606</xdr:colOff>
      <xdr:row>16</xdr:row>
      <xdr:rowOff>186417</xdr:rowOff>
    </xdr:from>
    <xdr:to>
      <xdr:col>22</xdr:col>
      <xdr:colOff>0</xdr:colOff>
      <xdr:row>23</xdr:row>
      <xdr:rowOff>176893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</xdr:colOff>
      <xdr:row>6</xdr:row>
      <xdr:rowOff>13607</xdr:rowOff>
    </xdr:from>
    <xdr:to>
      <xdr:col>27</xdr:col>
      <xdr:colOff>0</xdr:colOff>
      <xdr:row>11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9070</xdr:colOff>
      <xdr:row>5</xdr:row>
      <xdr:rowOff>190498</xdr:rowOff>
    </xdr:from>
    <xdr:to>
      <xdr:col>18</xdr:col>
      <xdr:colOff>13607</xdr:colOff>
      <xdr:row>11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200024</xdr:rowOff>
    </xdr:from>
    <xdr:to>
      <xdr:col>5</xdr:col>
      <xdr:colOff>529166</xdr:colOff>
      <xdr:row>22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15876</xdr:colOff>
      <xdr:row>11</xdr:row>
      <xdr:rowOff>200024</xdr:rowOff>
    </xdr:from>
    <xdr:to>
      <xdr:col>10</xdr:col>
      <xdr:colOff>1143000</xdr:colOff>
      <xdr:row>22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10847</xdr:rowOff>
    </xdr:from>
    <xdr:to>
      <xdr:col>5</xdr:col>
      <xdr:colOff>518583</xdr:colOff>
      <xdr:row>37</xdr:row>
      <xdr:rowOff>23813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15875</xdr:colOff>
      <xdr:row>25</xdr:row>
      <xdr:rowOff>3571</xdr:rowOff>
    </xdr:from>
    <xdr:to>
      <xdr:col>11</xdr:col>
      <xdr:colOff>0</xdr:colOff>
      <xdr:row>36</xdr:row>
      <xdr:rowOff>190498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12</xdr:row>
      <xdr:rowOff>9524</xdr:rowOff>
    </xdr:from>
    <xdr:to>
      <xdr:col>7</xdr:col>
      <xdr:colOff>783166</xdr:colOff>
      <xdr:row>26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783165</xdr:colOff>
      <xdr:row>34</xdr:row>
      <xdr:rowOff>189441</xdr:rowOff>
    </xdr:from>
    <xdr:to>
      <xdr:col>8</xdr:col>
      <xdr:colOff>10582</xdr:colOff>
      <xdr:row>49</xdr:row>
      <xdr:rowOff>75141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opLeftCell="B16" zoomScale="80" zoomScaleNormal="80" workbookViewId="0">
      <selection activeCell="B47" sqref="B47"/>
    </sheetView>
  </sheetViews>
  <sheetFormatPr defaultColWidth="9.140625" defaultRowHeight="15" x14ac:dyDescent="0.25"/>
  <cols>
    <col min="1" max="1" width="14.28515625" style="13" customWidth="1"/>
    <col min="2" max="8" width="13.140625" style="2" customWidth="1"/>
    <col min="9" max="12" width="9.140625" style="2"/>
    <col min="13" max="13" width="9.140625" style="8"/>
    <col min="14" max="22" width="9.140625" style="2"/>
    <col min="23" max="23" width="12.140625" style="2" hidden="1" customWidth="1"/>
    <col min="24" max="24" width="3.85546875" style="2" hidden="1" customWidth="1"/>
    <col min="25" max="25" width="8.28515625" style="44" hidden="1" customWidth="1"/>
    <col min="26" max="26" width="0" style="2" hidden="1" customWidth="1"/>
    <col min="27" max="16384" width="9.140625" style="2"/>
  </cols>
  <sheetData>
    <row r="1" spans="1:25" ht="33.75" customHeight="1" x14ac:dyDescent="0.25">
      <c r="A1" s="125" t="s">
        <v>48</v>
      </c>
      <c r="B1" s="125"/>
      <c r="C1" s="125"/>
      <c r="D1" s="125"/>
      <c r="E1" s="125"/>
      <c r="F1" s="125"/>
      <c r="G1" s="125"/>
      <c r="H1" s="125"/>
    </row>
    <row r="2" spans="1:25" x14ac:dyDescent="0.25">
      <c r="C2" s="28"/>
      <c r="D2" s="126" t="s">
        <v>49</v>
      </c>
      <c r="E2" s="126"/>
      <c r="G2" s="1"/>
      <c r="H2" s="1" t="s">
        <v>1</v>
      </c>
    </row>
    <row r="3" spans="1:25" x14ac:dyDescent="0.25">
      <c r="C3" s="1"/>
      <c r="D3" s="28"/>
      <c r="E3" s="74"/>
      <c r="F3" s="1"/>
      <c r="G3" s="1"/>
      <c r="H3" s="1"/>
    </row>
    <row r="4" spans="1:25" x14ac:dyDescent="0.25">
      <c r="D4" s="123">
        <v>1</v>
      </c>
      <c r="E4" s="123"/>
      <c r="P4" s="8">
        <f>D4</f>
        <v>1</v>
      </c>
    </row>
    <row r="5" spans="1:25" ht="15" customHeight="1" x14ac:dyDescent="0.25">
      <c r="D5" s="1"/>
      <c r="J5" s="129" t="s">
        <v>31</v>
      </c>
      <c r="K5" s="129"/>
      <c r="L5" s="129"/>
      <c r="M5" s="129"/>
      <c r="N5" s="129"/>
      <c r="O5" s="129"/>
      <c r="P5" s="30"/>
      <c r="Q5" s="129" t="s">
        <v>27</v>
      </c>
      <c r="R5" s="129"/>
      <c r="S5" s="129"/>
      <c r="T5" s="129"/>
      <c r="U5" s="129"/>
      <c r="V5" s="30"/>
      <c r="W5" s="36" t="s">
        <v>11</v>
      </c>
      <c r="X5" s="29">
        <f>B12</f>
        <v>0</v>
      </c>
      <c r="Y5" s="44">
        <f>X5/X10</f>
        <v>0</v>
      </c>
    </row>
    <row r="6" spans="1:25" ht="15" customHeight="1" x14ac:dyDescent="0.25">
      <c r="A6" s="127" t="s">
        <v>16</v>
      </c>
      <c r="B6" s="127" t="s">
        <v>17</v>
      </c>
      <c r="C6" s="127" t="s">
        <v>18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J6" s="129"/>
      <c r="K6" s="129"/>
      <c r="L6" s="129"/>
      <c r="M6" s="129"/>
      <c r="N6" s="129"/>
      <c r="O6" s="129"/>
      <c r="P6" s="30"/>
      <c r="Q6" s="129"/>
      <c r="R6" s="129"/>
      <c r="S6" s="129"/>
      <c r="T6" s="129"/>
      <c r="U6" s="129"/>
      <c r="V6" s="30"/>
      <c r="W6" s="31" t="s">
        <v>12</v>
      </c>
      <c r="X6" s="29">
        <f>C12</f>
        <v>3</v>
      </c>
      <c r="Y6" s="44">
        <f>X6/X10</f>
        <v>0.42857142857142855</v>
      </c>
    </row>
    <row r="7" spans="1:25" ht="24" customHeight="1" x14ac:dyDescent="0.25">
      <c r="A7" s="128"/>
      <c r="B7" s="128"/>
      <c r="C7" s="128"/>
      <c r="D7" s="128"/>
      <c r="E7" s="128"/>
      <c r="F7" s="128"/>
      <c r="G7" s="128"/>
      <c r="H7" s="128"/>
      <c r="W7" s="31" t="s">
        <v>13</v>
      </c>
      <c r="X7" s="29">
        <f>D12</f>
        <v>3</v>
      </c>
      <c r="Y7" s="44">
        <f>X7/X10</f>
        <v>0.42857142857142855</v>
      </c>
    </row>
    <row r="8" spans="1:25" ht="25.5" x14ac:dyDescent="0.25">
      <c r="A8" s="73" t="s">
        <v>2</v>
      </c>
      <c r="B8" s="7">
        <v>2.2999999999999998</v>
      </c>
      <c r="C8" s="7">
        <v>2.6</v>
      </c>
      <c r="D8" s="7">
        <v>2.1</v>
      </c>
      <c r="E8" s="7">
        <v>2.8</v>
      </c>
      <c r="F8" s="7">
        <v>3.1</v>
      </c>
      <c r="G8" s="7">
        <v>2.7</v>
      </c>
      <c r="H8" s="7">
        <v>1.7</v>
      </c>
      <c r="W8" s="38" t="s">
        <v>14</v>
      </c>
      <c r="X8" s="29">
        <f>E12</f>
        <v>0</v>
      </c>
      <c r="Y8" s="44">
        <f>X8/X10</f>
        <v>0</v>
      </c>
    </row>
    <row r="9" spans="1:25" x14ac:dyDescent="0.25">
      <c r="A9" s="27"/>
      <c r="B9" s="35"/>
      <c r="C9" s="35"/>
      <c r="D9" s="35"/>
      <c r="E9" s="35"/>
      <c r="F9" s="35"/>
      <c r="G9" s="35"/>
      <c r="H9" s="35"/>
      <c r="J9" s="2" t="s">
        <v>1</v>
      </c>
      <c r="W9" s="38" t="s">
        <v>15</v>
      </c>
      <c r="X9" s="29">
        <f>F12</f>
        <v>1</v>
      </c>
      <c r="Y9" s="44">
        <f>X9/X10</f>
        <v>0.14285714285714285</v>
      </c>
    </row>
    <row r="10" spans="1:25" x14ac:dyDescent="0.25">
      <c r="A10" s="46"/>
      <c r="B10" s="124" t="s">
        <v>30</v>
      </c>
      <c r="C10" s="124"/>
      <c r="D10" s="124"/>
      <c r="E10" s="124"/>
      <c r="F10" s="124"/>
      <c r="G10" s="124"/>
      <c r="H10" s="35"/>
      <c r="X10" s="2">
        <f>SUM(X5:X9)</f>
        <v>7</v>
      </c>
    </row>
    <row r="11" spans="1:25" x14ac:dyDescent="0.25">
      <c r="A11" s="1"/>
      <c r="B11" s="73" t="s">
        <v>11</v>
      </c>
      <c r="C11" s="76" t="s">
        <v>12</v>
      </c>
      <c r="D11" s="76" t="s">
        <v>13</v>
      </c>
      <c r="E11" s="76" t="s">
        <v>14</v>
      </c>
      <c r="F11" s="76" t="s">
        <v>15</v>
      </c>
      <c r="G11" s="78" t="s">
        <v>28</v>
      </c>
      <c r="H11" s="35"/>
    </row>
    <row r="12" spans="1:25" x14ac:dyDescent="0.25">
      <c r="A12" s="22"/>
      <c r="B12" s="23">
        <v>0</v>
      </c>
      <c r="C12" s="23">
        <v>3</v>
      </c>
      <c r="D12" s="23">
        <v>3</v>
      </c>
      <c r="E12" s="23">
        <v>0</v>
      </c>
      <c r="F12" s="23">
        <v>1</v>
      </c>
      <c r="G12" s="100">
        <f>SUM(B12:F12)</f>
        <v>7</v>
      </c>
    </row>
    <row r="13" spans="1:25" x14ac:dyDescent="0.25">
      <c r="H13" s="2" t="s">
        <v>1</v>
      </c>
      <c r="M13" s="2"/>
    </row>
    <row r="14" spans="1:25" s="24" customFormat="1" x14ac:dyDescent="0.25">
      <c r="A14" s="32"/>
      <c r="D14" s="24" t="s">
        <v>1</v>
      </c>
      <c r="M14" s="25"/>
      <c r="Y14" s="45"/>
    </row>
    <row r="15" spans="1:25" x14ac:dyDescent="0.25">
      <c r="D15" s="123">
        <v>2</v>
      </c>
      <c r="E15" s="123"/>
      <c r="M15" s="2"/>
      <c r="P15" s="8">
        <f>D15</f>
        <v>2</v>
      </c>
    </row>
    <row r="16" spans="1:25" ht="15" customHeight="1" x14ac:dyDescent="0.25">
      <c r="D16" s="1"/>
      <c r="J16" s="129" t="s">
        <v>31</v>
      </c>
      <c r="K16" s="129"/>
      <c r="L16" s="129"/>
      <c r="M16" s="129"/>
      <c r="N16" s="129"/>
      <c r="O16" s="129"/>
      <c r="P16" s="30"/>
      <c r="Q16" s="129" t="str">
        <f>Q5</f>
        <v>Количество обучающихся 
по уровням сформированности результата (%)</v>
      </c>
      <c r="R16" s="129"/>
      <c r="S16" s="129"/>
      <c r="T16" s="129"/>
      <c r="U16" s="129"/>
      <c r="V16" s="30"/>
      <c r="W16" s="30"/>
    </row>
    <row r="17" spans="1:25" ht="28.5" customHeight="1" x14ac:dyDescent="0.25">
      <c r="A17" s="122" t="str">
        <f t="shared" ref="A17:H17" si="0">A6</f>
        <v>Направление воспитательной деятельности</v>
      </c>
      <c r="B17" s="122" t="str">
        <f t="shared" si="0"/>
        <v>Гражданско-патриотическое воспитание</v>
      </c>
      <c r="C17" s="122" t="str">
        <f t="shared" si="0"/>
        <v>Духовно-нравственное воспитание</v>
      </c>
      <c r="D17" s="122" t="str">
        <f t="shared" si="0"/>
        <v>Эстетическое воспитания</v>
      </c>
      <c r="E17" s="122" t="str">
        <f t="shared" si="0"/>
        <v>Физическое воспитание</v>
      </c>
      <c r="F17" s="122" t="str">
        <f t="shared" si="0"/>
        <v>Трудовое воспитание</v>
      </c>
      <c r="G17" s="122" t="str">
        <f t="shared" si="0"/>
        <v>Экологическое воспитание</v>
      </c>
      <c r="H17" s="122" t="str">
        <f t="shared" si="0"/>
        <v>Ценность научного познания</v>
      </c>
      <c r="J17" s="129"/>
      <c r="K17" s="129"/>
      <c r="L17" s="129"/>
      <c r="M17" s="129"/>
      <c r="N17" s="129"/>
      <c r="O17" s="129"/>
      <c r="P17" s="30"/>
      <c r="Q17" s="129"/>
      <c r="R17" s="129"/>
      <c r="S17" s="129"/>
      <c r="T17" s="129"/>
      <c r="U17" s="129"/>
      <c r="V17" s="30"/>
      <c r="W17" s="36" t="s">
        <v>11</v>
      </c>
      <c r="X17" s="29">
        <f>B23</f>
        <v>0</v>
      </c>
      <c r="Y17" s="44">
        <f>X17/X22</f>
        <v>0</v>
      </c>
    </row>
    <row r="18" spans="1:25" ht="14.25" customHeight="1" x14ac:dyDescent="0.25">
      <c r="A18" s="122"/>
      <c r="B18" s="122"/>
      <c r="C18" s="122"/>
      <c r="D18" s="122"/>
      <c r="E18" s="122"/>
      <c r="F18" s="122"/>
      <c r="G18" s="122"/>
      <c r="H18" s="122"/>
      <c r="W18" s="38" t="s">
        <v>12</v>
      </c>
      <c r="X18" s="29">
        <f>C23</f>
        <v>0</v>
      </c>
      <c r="Y18" s="44">
        <f>X18/X22</f>
        <v>0</v>
      </c>
    </row>
    <row r="19" spans="1:25" ht="22.5" x14ac:dyDescent="0.25">
      <c r="A19" s="36" t="s">
        <v>2</v>
      </c>
      <c r="B19" s="7">
        <v>3.5</v>
      </c>
      <c r="C19" s="7">
        <v>3</v>
      </c>
      <c r="D19" s="7">
        <v>3</v>
      </c>
      <c r="E19" s="7">
        <v>3.9</v>
      </c>
      <c r="F19" s="7">
        <v>3.3</v>
      </c>
      <c r="G19" s="7">
        <v>3.4</v>
      </c>
      <c r="H19" s="7">
        <v>2.9</v>
      </c>
      <c r="J19" s="2" t="s">
        <v>1</v>
      </c>
      <c r="W19" s="21" t="s">
        <v>13</v>
      </c>
      <c r="X19" s="29">
        <f>D23</f>
        <v>8</v>
      </c>
      <c r="Y19" s="44">
        <f>X19/X22</f>
        <v>0.5</v>
      </c>
    </row>
    <row r="20" spans="1:25" x14ac:dyDescent="0.25">
      <c r="A20" s="27"/>
      <c r="B20" s="35"/>
      <c r="C20" s="35"/>
      <c r="D20" s="35"/>
      <c r="E20" s="35"/>
      <c r="F20" s="35"/>
      <c r="G20" s="35"/>
      <c r="H20" s="35"/>
      <c r="W20" s="21" t="s">
        <v>14</v>
      </c>
      <c r="X20" s="29">
        <f>E23</f>
        <v>8</v>
      </c>
      <c r="Y20" s="44">
        <f>X20/X22</f>
        <v>0.5</v>
      </c>
    </row>
    <row r="21" spans="1:25" x14ac:dyDescent="0.25">
      <c r="A21" s="46"/>
      <c r="B21" s="124" t="s">
        <v>30</v>
      </c>
      <c r="C21" s="124"/>
      <c r="D21" s="124"/>
      <c r="E21" s="124"/>
      <c r="F21" s="124"/>
      <c r="G21" s="124"/>
      <c r="H21" s="35"/>
      <c r="W21" s="21" t="s">
        <v>15</v>
      </c>
      <c r="X21" s="29">
        <f>F23</f>
        <v>0</v>
      </c>
      <c r="Y21" s="44">
        <f>X21/X22</f>
        <v>0</v>
      </c>
    </row>
    <row r="22" spans="1:25" x14ac:dyDescent="0.25">
      <c r="A22" s="1"/>
      <c r="B22" s="73" t="s">
        <v>11</v>
      </c>
      <c r="C22" s="76" t="s">
        <v>12</v>
      </c>
      <c r="D22" s="76" t="s">
        <v>13</v>
      </c>
      <c r="E22" s="76" t="s">
        <v>14</v>
      </c>
      <c r="F22" s="76" t="s">
        <v>15</v>
      </c>
      <c r="G22" s="78" t="s">
        <v>28</v>
      </c>
      <c r="H22" s="35"/>
      <c r="X22" s="2">
        <f>SUM(X17:X21)</f>
        <v>16</v>
      </c>
      <c r="Y22" s="44">
        <f>SUM(Y17:Y21)</f>
        <v>1</v>
      </c>
    </row>
    <row r="23" spans="1:25" x14ac:dyDescent="0.25">
      <c r="A23" s="22"/>
      <c r="B23" s="23">
        <v>0</v>
      </c>
      <c r="C23" s="23">
        <v>0</v>
      </c>
      <c r="D23" s="23">
        <v>8</v>
      </c>
      <c r="E23" s="23">
        <v>8</v>
      </c>
      <c r="F23" s="23">
        <v>0</v>
      </c>
      <c r="G23" s="100">
        <f>SUM(B23:F23)</f>
        <v>16</v>
      </c>
      <c r="H23" s="35"/>
    </row>
    <row r="24" spans="1:25" x14ac:dyDescent="0.25">
      <c r="A24" s="27"/>
      <c r="B24" s="35"/>
      <c r="C24" s="35"/>
      <c r="D24" s="35"/>
      <c r="E24" s="35"/>
      <c r="F24" s="35"/>
      <c r="G24" s="35"/>
      <c r="H24" s="35"/>
    </row>
    <row r="25" spans="1:25" s="24" customFormat="1" x14ac:dyDescent="0.25">
      <c r="A25" s="32"/>
      <c r="D25" s="24" t="s">
        <v>1</v>
      </c>
      <c r="M25" s="25"/>
      <c r="Y25" s="45"/>
    </row>
    <row r="26" spans="1:25" x14ac:dyDescent="0.25">
      <c r="C26" s="2" t="s">
        <v>1</v>
      </c>
      <c r="D26" s="123">
        <v>3</v>
      </c>
      <c r="E26" s="123"/>
      <c r="M26" s="2"/>
      <c r="P26" s="8">
        <f>D26</f>
        <v>3</v>
      </c>
    </row>
    <row r="27" spans="1:25" x14ac:dyDescent="0.25">
      <c r="J27" s="129" t="s">
        <v>31</v>
      </c>
      <c r="K27" s="129"/>
      <c r="L27" s="129"/>
      <c r="M27" s="129"/>
      <c r="N27" s="129"/>
      <c r="O27" s="129"/>
      <c r="P27" s="30"/>
      <c r="Q27" s="129" t="str">
        <f>Q16</f>
        <v>Количество обучающихся 
по уровням сформированности результата (%)</v>
      </c>
      <c r="R27" s="129"/>
      <c r="S27" s="129"/>
      <c r="T27" s="129"/>
      <c r="U27" s="129"/>
      <c r="V27" s="30"/>
      <c r="W27" s="36" t="s">
        <v>11</v>
      </c>
      <c r="X27" s="29">
        <f>B35</f>
        <v>1</v>
      </c>
      <c r="Y27" s="44">
        <f>X27/X32</f>
        <v>8.3333333333333329E-2</v>
      </c>
    </row>
    <row r="28" spans="1:25" ht="15" customHeight="1" x14ac:dyDescent="0.25">
      <c r="A28" s="122" t="str">
        <f t="shared" ref="A28:H28" si="1">A6</f>
        <v>Направление воспитательной деятельности</v>
      </c>
      <c r="B28" s="122" t="str">
        <f t="shared" si="1"/>
        <v>Гражданско-патриотическое воспитание</v>
      </c>
      <c r="C28" s="122" t="str">
        <f t="shared" si="1"/>
        <v>Духовно-нравственное воспитание</v>
      </c>
      <c r="D28" s="122" t="str">
        <f t="shared" si="1"/>
        <v>Эстетическое воспитания</v>
      </c>
      <c r="E28" s="122" t="str">
        <f t="shared" si="1"/>
        <v>Физическое воспитание</v>
      </c>
      <c r="F28" s="122" t="str">
        <f t="shared" si="1"/>
        <v>Трудовое воспитание</v>
      </c>
      <c r="G28" s="122" t="str">
        <f t="shared" si="1"/>
        <v>Экологическое воспитание</v>
      </c>
      <c r="H28" s="122" t="str">
        <f t="shared" si="1"/>
        <v>Ценность научного познания</v>
      </c>
      <c r="J28" s="129"/>
      <c r="K28" s="129"/>
      <c r="L28" s="129"/>
      <c r="M28" s="129"/>
      <c r="N28" s="129"/>
      <c r="O28" s="129"/>
      <c r="P28" s="30"/>
      <c r="Q28" s="129"/>
      <c r="R28" s="129"/>
      <c r="S28" s="129"/>
      <c r="T28" s="129"/>
      <c r="U28" s="129"/>
      <c r="V28" s="30"/>
      <c r="W28" s="38" t="s">
        <v>12</v>
      </c>
      <c r="X28" s="29">
        <f>C35</f>
        <v>1</v>
      </c>
      <c r="Y28" s="44">
        <f>X28/X32</f>
        <v>8.3333333333333329E-2</v>
      </c>
    </row>
    <row r="29" spans="1:25" x14ac:dyDescent="0.25">
      <c r="A29" s="122"/>
      <c r="B29" s="122"/>
      <c r="C29" s="122"/>
      <c r="D29" s="122"/>
      <c r="E29" s="122"/>
      <c r="F29" s="122"/>
      <c r="G29" s="122"/>
      <c r="H29" s="122"/>
      <c r="W29" s="21" t="s">
        <v>13</v>
      </c>
      <c r="X29" s="29">
        <f>D35</f>
        <v>3</v>
      </c>
      <c r="Y29" s="44">
        <f>X29/X32</f>
        <v>0.25</v>
      </c>
    </row>
    <row r="30" spans="1:25" ht="9" customHeight="1" x14ac:dyDescent="0.25">
      <c r="A30" s="122"/>
      <c r="B30" s="122"/>
      <c r="C30" s="122"/>
      <c r="D30" s="122"/>
      <c r="E30" s="122"/>
      <c r="F30" s="122"/>
      <c r="G30" s="122"/>
      <c r="H30" s="122"/>
      <c r="W30" s="21" t="s">
        <v>14</v>
      </c>
      <c r="X30" s="29">
        <f>E35</f>
        <v>4</v>
      </c>
      <c r="Y30" s="44">
        <f>X30/X32</f>
        <v>0.33333333333333331</v>
      </c>
    </row>
    <row r="31" spans="1:25" ht="25.5" x14ac:dyDescent="0.25">
      <c r="A31" s="73" t="s">
        <v>2</v>
      </c>
      <c r="B31" s="7">
        <v>3.5</v>
      </c>
      <c r="C31" s="7">
        <v>3.7</v>
      </c>
      <c r="D31" s="7">
        <v>3.3</v>
      </c>
      <c r="E31" s="7">
        <v>3.8</v>
      </c>
      <c r="F31" s="7">
        <v>3.9</v>
      </c>
      <c r="G31" s="7">
        <v>3.8</v>
      </c>
      <c r="H31" s="7">
        <v>3.3</v>
      </c>
      <c r="W31" s="21" t="s">
        <v>15</v>
      </c>
      <c r="X31" s="29">
        <f>F35</f>
        <v>3</v>
      </c>
      <c r="Y31" s="44">
        <f>X31/X32</f>
        <v>0.25</v>
      </c>
    </row>
    <row r="32" spans="1:25" x14ac:dyDescent="0.25">
      <c r="A32" s="27"/>
      <c r="B32" s="35"/>
      <c r="C32" s="35"/>
      <c r="D32" s="35"/>
      <c r="E32" s="35"/>
      <c r="F32" s="35"/>
      <c r="G32" s="35"/>
      <c r="H32" s="35"/>
      <c r="X32" s="2">
        <f>SUM(X27:X31)</f>
        <v>12</v>
      </c>
      <c r="Y32" s="44">
        <f>SUM(Y27:Y31)</f>
        <v>1</v>
      </c>
    </row>
    <row r="33" spans="1:25" x14ac:dyDescent="0.25">
      <c r="A33" s="46"/>
      <c r="B33" s="124" t="s">
        <v>30</v>
      </c>
      <c r="C33" s="124"/>
      <c r="D33" s="124"/>
      <c r="E33" s="124"/>
      <c r="F33" s="124"/>
      <c r="G33" s="124"/>
      <c r="H33" s="35"/>
    </row>
    <row r="34" spans="1:25" x14ac:dyDescent="0.25">
      <c r="A34" s="1"/>
      <c r="B34" s="73" t="s">
        <v>11</v>
      </c>
      <c r="C34" s="76" t="s">
        <v>12</v>
      </c>
      <c r="D34" s="76" t="s">
        <v>13</v>
      </c>
      <c r="E34" s="76" t="s">
        <v>14</v>
      </c>
      <c r="F34" s="76" t="s">
        <v>15</v>
      </c>
      <c r="G34" s="78" t="s">
        <v>28</v>
      </c>
      <c r="H34" s="35"/>
    </row>
    <row r="35" spans="1:25" x14ac:dyDescent="0.25">
      <c r="A35" s="22"/>
      <c r="B35" s="23">
        <v>1</v>
      </c>
      <c r="C35" s="23">
        <v>1</v>
      </c>
      <c r="D35" s="23">
        <v>3</v>
      </c>
      <c r="E35" s="23">
        <v>4</v>
      </c>
      <c r="F35" s="23">
        <v>3</v>
      </c>
      <c r="G35" s="100">
        <f>SUM(B35:F35)</f>
        <v>12</v>
      </c>
    </row>
    <row r="36" spans="1:25" x14ac:dyDescent="0.25">
      <c r="H36" s="2" t="s">
        <v>1</v>
      </c>
      <c r="M36" s="2"/>
    </row>
    <row r="37" spans="1:25" s="24" customFormat="1" x14ac:dyDescent="0.25">
      <c r="A37" s="32"/>
      <c r="D37" s="24" t="s">
        <v>1</v>
      </c>
      <c r="M37" s="25"/>
      <c r="Y37" s="45"/>
    </row>
    <row r="38" spans="1:25" x14ac:dyDescent="0.25">
      <c r="D38" s="123">
        <v>4</v>
      </c>
      <c r="E38" s="123"/>
      <c r="M38" s="2"/>
      <c r="P38" s="8">
        <f>D38</f>
        <v>4</v>
      </c>
    </row>
    <row r="39" spans="1:25" ht="15" customHeight="1" x14ac:dyDescent="0.25">
      <c r="D39" s="1"/>
      <c r="J39" s="129" t="s">
        <v>31</v>
      </c>
      <c r="K39" s="129"/>
      <c r="L39" s="129"/>
      <c r="M39" s="129"/>
      <c r="N39" s="129"/>
      <c r="O39" s="129"/>
      <c r="P39" s="30"/>
      <c r="Q39" s="129" t="str">
        <f>Q27</f>
        <v>Количество обучающихся 
по уровням сформированности результата (%)</v>
      </c>
      <c r="R39" s="129"/>
      <c r="S39" s="129"/>
      <c r="T39" s="129"/>
      <c r="U39" s="129"/>
      <c r="V39" s="30"/>
      <c r="W39" s="30"/>
    </row>
    <row r="40" spans="1:25" ht="15" customHeight="1" x14ac:dyDescent="0.25">
      <c r="A40" s="122" t="str">
        <f t="shared" ref="A40:H40" si="2">A6</f>
        <v>Направление воспитательной деятельности</v>
      </c>
      <c r="B40" s="122" t="str">
        <f t="shared" si="2"/>
        <v>Гражданско-патриотическое воспитание</v>
      </c>
      <c r="C40" s="122" t="str">
        <f t="shared" si="2"/>
        <v>Духовно-нравственное воспитание</v>
      </c>
      <c r="D40" s="122" t="str">
        <f t="shared" si="2"/>
        <v>Эстетическое воспитания</v>
      </c>
      <c r="E40" s="122" t="str">
        <f t="shared" si="2"/>
        <v>Физическое воспитание</v>
      </c>
      <c r="F40" s="122" t="str">
        <f t="shared" si="2"/>
        <v>Трудовое воспитание</v>
      </c>
      <c r="G40" s="122" t="str">
        <f t="shared" si="2"/>
        <v>Экологическое воспитание</v>
      </c>
      <c r="H40" s="122" t="str">
        <f t="shared" si="2"/>
        <v>Ценность научного познания</v>
      </c>
      <c r="J40" s="129"/>
      <c r="K40" s="129"/>
      <c r="L40" s="129"/>
      <c r="M40" s="129"/>
      <c r="N40" s="129"/>
      <c r="O40" s="129"/>
      <c r="P40" s="30"/>
      <c r="Q40" s="129"/>
      <c r="R40" s="129"/>
      <c r="S40" s="129"/>
      <c r="T40" s="129"/>
      <c r="U40" s="129"/>
      <c r="V40" s="30"/>
      <c r="W40" s="36" t="s">
        <v>11</v>
      </c>
      <c r="X40" s="29">
        <f>B47</f>
        <v>0</v>
      </c>
      <c r="Y40" s="44">
        <f>X40/X45</f>
        <v>0</v>
      </c>
    </row>
    <row r="41" spans="1:25" x14ac:dyDescent="0.25">
      <c r="A41" s="122"/>
      <c r="B41" s="122"/>
      <c r="C41" s="122"/>
      <c r="D41" s="122"/>
      <c r="E41" s="122"/>
      <c r="F41" s="122"/>
      <c r="G41" s="122"/>
      <c r="H41" s="122"/>
      <c r="W41" s="38" t="s">
        <v>12</v>
      </c>
      <c r="X41" s="29">
        <f>C47</f>
        <v>0</v>
      </c>
      <c r="Y41" s="44">
        <f>X41/X45</f>
        <v>0</v>
      </c>
    </row>
    <row r="42" spans="1:25" x14ac:dyDescent="0.25">
      <c r="A42" s="122"/>
      <c r="B42" s="122"/>
      <c r="C42" s="122"/>
      <c r="D42" s="122"/>
      <c r="E42" s="122"/>
      <c r="F42" s="122"/>
      <c r="G42" s="122"/>
      <c r="H42" s="122"/>
      <c r="W42" s="21" t="s">
        <v>13</v>
      </c>
      <c r="X42" s="29">
        <f>D47</f>
        <v>8</v>
      </c>
      <c r="Y42" s="44">
        <f>X42/X45</f>
        <v>0.66666666666666663</v>
      </c>
    </row>
    <row r="43" spans="1:25" ht="25.5" x14ac:dyDescent="0.25">
      <c r="A43" s="73" t="s">
        <v>2</v>
      </c>
      <c r="B43" s="7">
        <v>3.4</v>
      </c>
      <c r="C43" s="7">
        <v>3.2</v>
      </c>
      <c r="D43" s="7">
        <v>3</v>
      </c>
      <c r="E43" s="7">
        <v>3.5</v>
      </c>
      <c r="F43" s="7">
        <v>3.4</v>
      </c>
      <c r="G43" s="7">
        <v>3.2</v>
      </c>
      <c r="H43" s="7">
        <v>3.1</v>
      </c>
      <c r="W43" s="21" t="s">
        <v>14</v>
      </c>
      <c r="X43" s="29">
        <f>E47</f>
        <v>4</v>
      </c>
      <c r="Y43" s="44">
        <f>X43/X45</f>
        <v>0.33333333333333331</v>
      </c>
    </row>
    <row r="44" spans="1:25" x14ac:dyDescent="0.25">
      <c r="A44" s="27"/>
      <c r="B44" s="35"/>
      <c r="C44" s="35"/>
      <c r="D44" s="35"/>
      <c r="E44" s="35"/>
      <c r="F44" s="35"/>
      <c r="G44" s="35"/>
      <c r="H44" s="35"/>
      <c r="W44" s="21" t="s">
        <v>15</v>
      </c>
      <c r="X44" s="29">
        <f>F47</f>
        <v>0</v>
      </c>
      <c r="Y44" s="44">
        <f>X44/X45</f>
        <v>0</v>
      </c>
    </row>
    <row r="45" spans="1:25" x14ac:dyDescent="0.25">
      <c r="A45" s="46"/>
      <c r="B45" s="124" t="s">
        <v>30</v>
      </c>
      <c r="C45" s="124"/>
      <c r="D45" s="124"/>
      <c r="E45" s="124"/>
      <c r="F45" s="124"/>
      <c r="G45" s="124"/>
      <c r="H45" s="35"/>
      <c r="X45" s="2">
        <f>SUM(X40:X44)</f>
        <v>12</v>
      </c>
      <c r="Y45" s="44">
        <f>SUM(Y40:Y44)</f>
        <v>1</v>
      </c>
    </row>
    <row r="46" spans="1:25" x14ac:dyDescent="0.25">
      <c r="A46" s="1"/>
      <c r="B46" s="73" t="s">
        <v>11</v>
      </c>
      <c r="C46" s="76" t="s">
        <v>12</v>
      </c>
      <c r="D46" s="76" t="s">
        <v>13</v>
      </c>
      <c r="E46" s="76" t="s">
        <v>14</v>
      </c>
      <c r="F46" s="76" t="s">
        <v>15</v>
      </c>
      <c r="G46" s="78" t="s">
        <v>28</v>
      </c>
      <c r="H46" s="35"/>
    </row>
    <row r="47" spans="1:25" x14ac:dyDescent="0.25">
      <c r="A47" s="22"/>
      <c r="B47" s="23">
        <v>0</v>
      </c>
      <c r="C47" s="23">
        <v>0</v>
      </c>
      <c r="D47" s="23">
        <v>8</v>
      </c>
      <c r="E47" s="23">
        <v>4</v>
      </c>
      <c r="F47" s="23">
        <v>0</v>
      </c>
      <c r="G47" s="100">
        <f>SUM(B47:F47)</f>
        <v>12</v>
      </c>
    </row>
    <row r="48" spans="1:25" x14ac:dyDescent="0.25">
      <c r="G48" s="2" t="s">
        <v>1</v>
      </c>
      <c r="M48" s="2"/>
    </row>
    <row r="49" spans="1:25" s="24" customFormat="1" x14ac:dyDescent="0.25">
      <c r="A49" s="32"/>
      <c r="D49" s="24" t="s">
        <v>1</v>
      </c>
      <c r="M49" s="25"/>
      <c r="Y49" s="45"/>
    </row>
  </sheetData>
  <sheetProtection password="CC26" sheet="1" objects="1" scenarios="1" deleteRows="0" selectLockedCells="1"/>
  <mergeCells count="50">
    <mergeCell ref="J27:O28"/>
    <mergeCell ref="J39:O40"/>
    <mergeCell ref="G28:G30"/>
    <mergeCell ref="B6:B7"/>
    <mergeCell ref="C6:C7"/>
    <mergeCell ref="D6:D7"/>
    <mergeCell ref="Q39:U40"/>
    <mergeCell ref="Q5:U6"/>
    <mergeCell ref="Q16:U17"/>
    <mergeCell ref="B10:G10"/>
    <mergeCell ref="B21:G21"/>
    <mergeCell ref="B33:G33"/>
    <mergeCell ref="Q27:U28"/>
    <mergeCell ref="F28:F30"/>
    <mergeCell ref="E28:E30"/>
    <mergeCell ref="C28:C30"/>
    <mergeCell ref="D28:D30"/>
    <mergeCell ref="J5:O6"/>
    <mergeCell ref="J16:O17"/>
    <mergeCell ref="B45:G45"/>
    <mergeCell ref="H40:H42"/>
    <mergeCell ref="E40:E42"/>
    <mergeCell ref="A1:H1"/>
    <mergeCell ref="D2:E2"/>
    <mergeCell ref="D4:E4"/>
    <mergeCell ref="D15:E15"/>
    <mergeCell ref="D26:E26"/>
    <mergeCell ref="H6:H7"/>
    <mergeCell ref="F6:F7"/>
    <mergeCell ref="E6:E7"/>
    <mergeCell ref="F17:F18"/>
    <mergeCell ref="G17:G18"/>
    <mergeCell ref="G6:G7"/>
    <mergeCell ref="H17:H18"/>
    <mergeCell ref="A6:A7"/>
    <mergeCell ref="A17:A18"/>
    <mergeCell ref="B17:B18"/>
    <mergeCell ref="C17:C18"/>
    <mergeCell ref="D17:D18"/>
    <mergeCell ref="E17:E18"/>
    <mergeCell ref="H28:H30"/>
    <mergeCell ref="G40:G42"/>
    <mergeCell ref="F40:F42"/>
    <mergeCell ref="A28:A30"/>
    <mergeCell ref="B28:B30"/>
    <mergeCell ref="A40:A42"/>
    <mergeCell ref="B40:B42"/>
    <mergeCell ref="C40:C42"/>
    <mergeCell ref="D40:D42"/>
    <mergeCell ref="D38:E38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showZeros="0" zoomScale="60" zoomScaleNormal="60" workbookViewId="0">
      <selection activeCell="AA11" sqref="AA11"/>
    </sheetView>
  </sheetViews>
  <sheetFormatPr defaultColWidth="9.140625" defaultRowHeight="15" x14ac:dyDescent="0.25"/>
  <cols>
    <col min="1" max="1" width="10.7109375" style="3" customWidth="1"/>
    <col min="2" max="8" width="12.85546875" style="3" customWidth="1"/>
    <col min="9" max="12" width="9.140625" style="5"/>
    <col min="13" max="13" width="9.140625" style="6"/>
    <col min="14" max="24" width="9.140625" style="5"/>
    <col min="25" max="26" width="9.140625" style="3"/>
    <col min="27" max="27" width="9.140625" style="3" customWidth="1"/>
    <col min="28" max="28" width="4.85546875" style="3" hidden="1" customWidth="1"/>
    <col min="29" max="29" width="14" style="3" hidden="1" customWidth="1"/>
    <col min="30" max="30" width="16.28515625" style="3" hidden="1" customWidth="1"/>
    <col min="31" max="31" width="9.85546875" style="3" hidden="1" customWidth="1"/>
    <col min="32" max="32" width="14.42578125" style="3" hidden="1" customWidth="1"/>
    <col min="33" max="33" width="9.85546875" style="3" hidden="1" customWidth="1"/>
    <col min="34" max="34" width="9.7109375" style="33" hidden="1" customWidth="1"/>
    <col min="35" max="16384" width="9.140625" style="3"/>
  </cols>
  <sheetData>
    <row r="1" spans="1:34" ht="33.75" customHeight="1" x14ac:dyDescent="0.25">
      <c r="A1" s="131" t="str">
        <f>'1-4 классы'!A1:H1</f>
        <v>МБОУ "Кортузская СОШ", с. Кортуз</v>
      </c>
      <c r="B1" s="131"/>
      <c r="C1" s="131"/>
      <c r="D1" s="131"/>
      <c r="E1" s="131"/>
      <c r="F1" s="131"/>
      <c r="G1" s="131"/>
      <c r="H1" s="131"/>
    </row>
    <row r="2" spans="1:34" x14ac:dyDescent="0.25">
      <c r="D2" s="132" t="str">
        <f>'1-4 классы'!D2</f>
        <v>2023-2024 уч. год</v>
      </c>
      <c r="E2" s="132"/>
      <c r="F2" s="17"/>
      <c r="G2" s="104"/>
      <c r="H2" s="104"/>
    </row>
    <row r="3" spans="1:34" s="5" customFormat="1" x14ac:dyDescent="0.25">
      <c r="M3" s="6"/>
      <c r="AH3" s="34"/>
    </row>
    <row r="4" spans="1:34" s="5" customFormat="1" x14ac:dyDescent="0.25">
      <c r="D4" s="133" t="s">
        <v>45</v>
      </c>
      <c r="E4" s="133"/>
      <c r="M4" s="6"/>
      <c r="R4" s="6" t="str">
        <f>D4</f>
        <v>1-4 классы</v>
      </c>
      <c r="AH4" s="34"/>
    </row>
    <row r="5" spans="1:34" s="5" customFormat="1" ht="18.75" customHeight="1" x14ac:dyDescent="0.25">
      <c r="A5" s="136" t="s">
        <v>0</v>
      </c>
      <c r="B5" s="134" t="s">
        <v>17</v>
      </c>
      <c r="C5" s="134" t="s">
        <v>18</v>
      </c>
      <c r="D5" s="134" t="s">
        <v>19</v>
      </c>
      <c r="E5" s="134" t="s">
        <v>20</v>
      </c>
      <c r="F5" s="134" t="s">
        <v>21</v>
      </c>
      <c r="G5" s="134" t="s">
        <v>22</v>
      </c>
      <c r="H5" s="134" t="s">
        <v>23</v>
      </c>
      <c r="J5" s="130" t="s">
        <v>31</v>
      </c>
      <c r="K5" s="130"/>
      <c r="L5" s="130"/>
      <c r="M5" s="130"/>
      <c r="N5" s="130"/>
      <c r="O5" s="130"/>
      <c r="P5" s="130"/>
      <c r="Q5" s="130"/>
      <c r="S5" s="130" t="s">
        <v>27</v>
      </c>
      <c r="T5" s="130"/>
      <c r="U5" s="130"/>
      <c r="V5" s="130"/>
      <c r="W5" s="130"/>
      <c r="X5" s="130"/>
      <c r="Y5" s="130"/>
      <c r="Z5" s="130"/>
      <c r="AH5" s="34"/>
    </row>
    <row r="6" spans="1:34" s="5" customFormat="1" ht="18.75" customHeight="1" x14ac:dyDescent="0.25">
      <c r="A6" s="136"/>
      <c r="B6" s="135"/>
      <c r="C6" s="135"/>
      <c r="D6" s="135"/>
      <c r="E6" s="135"/>
      <c r="F6" s="135"/>
      <c r="G6" s="135"/>
      <c r="H6" s="135"/>
      <c r="J6" s="130"/>
      <c r="K6" s="130"/>
      <c r="L6" s="130"/>
      <c r="M6" s="130"/>
      <c r="N6" s="130"/>
      <c r="O6" s="130"/>
      <c r="P6" s="130"/>
      <c r="Q6" s="130"/>
      <c r="S6" s="130"/>
      <c r="T6" s="130"/>
      <c r="U6" s="130"/>
      <c r="V6" s="130"/>
      <c r="W6" s="130"/>
      <c r="X6" s="130"/>
      <c r="Y6" s="130"/>
      <c r="Z6" s="130"/>
      <c r="AA6" s="37"/>
      <c r="AC6" s="5" t="s">
        <v>24</v>
      </c>
      <c r="AD6" s="5" t="s">
        <v>12</v>
      </c>
      <c r="AE6" s="5" t="s">
        <v>13</v>
      </c>
      <c r="AF6" s="5" t="s">
        <v>14</v>
      </c>
      <c r="AG6" s="5" t="s">
        <v>15</v>
      </c>
      <c r="AH6" s="34"/>
    </row>
    <row r="7" spans="1:34" s="5" customFormat="1" ht="27.75" customHeight="1" x14ac:dyDescent="0.25">
      <c r="A7" s="7">
        <f>'1-4 классы'!P4</f>
        <v>1</v>
      </c>
      <c r="B7" s="7">
        <f>'1-4 классы'!B8</f>
        <v>2.2999999999999998</v>
      </c>
      <c r="C7" s="7">
        <f>'1-4 классы'!C8</f>
        <v>2.6</v>
      </c>
      <c r="D7" s="7">
        <f>'1-4 классы'!D8</f>
        <v>2.1</v>
      </c>
      <c r="E7" s="7">
        <f>'1-4 классы'!E8</f>
        <v>2.8</v>
      </c>
      <c r="F7" s="7">
        <f>'1-4 классы'!F8</f>
        <v>3.1</v>
      </c>
      <c r="G7" s="7">
        <f>'1-4 классы'!G8</f>
        <v>2.7</v>
      </c>
      <c r="H7" s="7">
        <f>'1-4 классы'!H8</f>
        <v>1.7</v>
      </c>
      <c r="M7" s="6"/>
      <c r="AB7" s="5">
        <f>A7</f>
        <v>1</v>
      </c>
      <c r="AC7" s="34">
        <f>'1-4 классы'!B12</f>
        <v>0</v>
      </c>
      <c r="AD7" s="34">
        <f>'1-4 классы'!C12</f>
        <v>3</v>
      </c>
      <c r="AE7" s="34">
        <f>'1-4 классы'!D12</f>
        <v>3</v>
      </c>
      <c r="AF7" s="34">
        <f>'1-4 классы'!E12</f>
        <v>0</v>
      </c>
      <c r="AG7" s="34">
        <f>'1-4 классы'!F12</f>
        <v>1</v>
      </c>
      <c r="AH7" s="34"/>
    </row>
    <row r="8" spans="1:34" s="5" customFormat="1" ht="27.75" customHeight="1" x14ac:dyDescent="0.25">
      <c r="A8" s="7">
        <f>'1-4 классы'!P15</f>
        <v>2</v>
      </c>
      <c r="B8" s="7">
        <f>'1-4 классы'!B19</f>
        <v>3.5</v>
      </c>
      <c r="C8" s="7">
        <f>'1-4 классы'!C19</f>
        <v>3</v>
      </c>
      <c r="D8" s="7">
        <f>'1-4 классы'!D19</f>
        <v>3</v>
      </c>
      <c r="E8" s="7">
        <f>'1-4 классы'!E19</f>
        <v>3.9</v>
      </c>
      <c r="F8" s="7">
        <f>'1-4 классы'!F19</f>
        <v>3.3</v>
      </c>
      <c r="G8" s="7">
        <f>'1-4 классы'!G19</f>
        <v>3.4</v>
      </c>
      <c r="H8" s="7">
        <f>'1-4 классы'!H19</f>
        <v>2.9</v>
      </c>
      <c r="M8" s="6"/>
      <c r="AB8" s="5">
        <f>A8</f>
        <v>2</v>
      </c>
      <c r="AC8" s="34">
        <f>'1-4 классы'!B23</f>
        <v>0</v>
      </c>
      <c r="AD8" s="34">
        <f>'1-4 классы'!C23</f>
        <v>0</v>
      </c>
      <c r="AE8" s="34">
        <f>'1-4 классы'!D23</f>
        <v>8</v>
      </c>
      <c r="AF8" s="34">
        <f>'1-4 классы'!E23</f>
        <v>8</v>
      </c>
      <c r="AG8" s="34">
        <f>'1-4 классы'!F23</f>
        <v>0</v>
      </c>
      <c r="AH8" s="34"/>
    </row>
    <row r="9" spans="1:34" s="5" customFormat="1" ht="27.75" customHeight="1" x14ac:dyDescent="0.25">
      <c r="A9" s="7">
        <f>'1-4 классы'!P26</f>
        <v>3</v>
      </c>
      <c r="B9" s="7">
        <f>'1-4 классы'!B31</f>
        <v>3.5</v>
      </c>
      <c r="C9" s="7">
        <f>'1-4 классы'!C31</f>
        <v>3.7</v>
      </c>
      <c r="D9" s="7">
        <f>'1-4 классы'!D31</f>
        <v>3.3</v>
      </c>
      <c r="E9" s="7">
        <f>'1-4 классы'!E31</f>
        <v>3.8</v>
      </c>
      <c r="F9" s="7">
        <f>'1-4 классы'!F31</f>
        <v>3.9</v>
      </c>
      <c r="G9" s="7">
        <f>'1-4 классы'!G31</f>
        <v>3.8</v>
      </c>
      <c r="H9" s="7">
        <f>'1-4 классы'!H31</f>
        <v>3.3</v>
      </c>
      <c r="M9" s="6"/>
      <c r="AB9" s="5">
        <f>A9</f>
        <v>3</v>
      </c>
      <c r="AC9" s="34">
        <f>'1-4 классы'!B35</f>
        <v>1</v>
      </c>
      <c r="AD9" s="34">
        <f>'1-4 классы'!C35</f>
        <v>1</v>
      </c>
      <c r="AE9" s="34">
        <f>'1-4 классы'!D35</f>
        <v>3</v>
      </c>
      <c r="AF9" s="34">
        <f>'1-4 классы'!E35</f>
        <v>4</v>
      </c>
      <c r="AG9" s="34">
        <f>'1-4 классы'!F35</f>
        <v>3</v>
      </c>
      <c r="AH9" s="34"/>
    </row>
    <row r="10" spans="1:34" s="5" customFormat="1" ht="27.75" customHeight="1" x14ac:dyDescent="0.25">
      <c r="A10" s="7">
        <f>'1-4 классы'!P38</f>
        <v>4</v>
      </c>
      <c r="B10" s="7">
        <f>'1-4 классы'!B43</f>
        <v>3.4</v>
      </c>
      <c r="C10" s="7">
        <f>'1-4 классы'!C43</f>
        <v>3.2</v>
      </c>
      <c r="D10" s="7">
        <f>'1-4 классы'!D43</f>
        <v>3</v>
      </c>
      <c r="E10" s="7">
        <f>'1-4 классы'!E43</f>
        <v>3.5</v>
      </c>
      <c r="F10" s="7">
        <f>'1-4 классы'!F43</f>
        <v>3.4</v>
      </c>
      <c r="G10" s="7">
        <f>'1-4 классы'!G43</f>
        <v>3.2</v>
      </c>
      <c r="H10" s="7">
        <f>'1-4 классы'!H43</f>
        <v>3.1</v>
      </c>
      <c r="M10" s="6"/>
      <c r="AB10" s="5">
        <f>A10</f>
        <v>4</v>
      </c>
      <c r="AC10" s="34">
        <f>'1-4 классы'!B47</f>
        <v>0</v>
      </c>
      <c r="AD10" s="34">
        <f>'1-4 классы'!C47</f>
        <v>0</v>
      </c>
      <c r="AE10" s="34">
        <f>'1-4 классы'!D47</f>
        <v>8</v>
      </c>
      <c r="AF10" s="34">
        <f>'1-4 классы'!E47</f>
        <v>4</v>
      </c>
      <c r="AG10" s="34">
        <f>'1-4 классы'!F47</f>
        <v>0</v>
      </c>
      <c r="AH10" s="34"/>
    </row>
    <row r="11" spans="1:34" s="5" customFormat="1" ht="27.75" customHeight="1" x14ac:dyDescent="0.25">
      <c r="A11" s="77" t="s">
        <v>3</v>
      </c>
      <c r="B11" s="103">
        <f t="shared" ref="B11:H11" si="0">AVERAGE(B7:B10)</f>
        <v>3.1750000000000003</v>
      </c>
      <c r="C11" s="103">
        <f t="shared" si="0"/>
        <v>3.125</v>
      </c>
      <c r="D11" s="103">
        <f t="shared" si="0"/>
        <v>2.8499999999999996</v>
      </c>
      <c r="E11" s="103">
        <f t="shared" si="0"/>
        <v>3.5</v>
      </c>
      <c r="F11" s="103">
        <f t="shared" si="0"/>
        <v>3.4250000000000003</v>
      </c>
      <c r="G11" s="103">
        <f t="shared" si="0"/>
        <v>3.2749999999999995</v>
      </c>
      <c r="H11" s="103">
        <f t="shared" si="0"/>
        <v>2.75</v>
      </c>
      <c r="M11" s="6"/>
      <c r="AC11" s="34">
        <f>SUM(AC7:AC10)</f>
        <v>1</v>
      </c>
      <c r="AD11" s="34">
        <f>SUM(AD7:AD10)</f>
        <v>4</v>
      </c>
      <c r="AE11" s="34">
        <f>SUM(AE7:AE10)</f>
        <v>22</v>
      </c>
      <c r="AF11" s="34">
        <f>SUM(AF7:AF10)</f>
        <v>16</v>
      </c>
      <c r="AG11" s="34">
        <f>SUM(AG7:AG10)</f>
        <v>4</v>
      </c>
      <c r="AH11" s="34">
        <f>SUM(AC11:AG11)</f>
        <v>47</v>
      </c>
    </row>
    <row r="12" spans="1:34" s="5" customFormat="1" ht="18.75" customHeight="1" x14ac:dyDescent="0.25">
      <c r="M12" s="6"/>
      <c r="AC12" s="118">
        <f>AC11/AH11</f>
        <v>2.1276595744680851E-2</v>
      </c>
      <c r="AD12" s="118">
        <f>AD11/AH11</f>
        <v>8.5106382978723402E-2</v>
      </c>
      <c r="AE12" s="118">
        <f>AE11/AH11</f>
        <v>0.46808510638297873</v>
      </c>
      <c r="AF12" s="118">
        <f>AF11/AH11</f>
        <v>0.34042553191489361</v>
      </c>
      <c r="AG12" s="118">
        <f>AG11/AH11</f>
        <v>8.5106382978723402E-2</v>
      </c>
      <c r="AH12" s="34">
        <f>SUM(AC12:AG12)</f>
        <v>1</v>
      </c>
    </row>
    <row r="13" spans="1:34" s="5" customFormat="1" ht="18.75" customHeight="1" x14ac:dyDescent="0.25">
      <c r="M13" s="6"/>
      <c r="AH13" s="34"/>
    </row>
    <row r="14" spans="1:34" s="5" customFormat="1" x14ac:dyDescent="0.25">
      <c r="M14" s="6"/>
      <c r="AH14" s="34"/>
    </row>
    <row r="15" spans="1:34" s="5" customFormat="1" x14ac:dyDescent="0.25">
      <c r="M15" s="6"/>
      <c r="AH15" s="34"/>
    </row>
    <row r="17" spans="7:7" x14ac:dyDescent="0.25">
      <c r="G17" s="111"/>
    </row>
  </sheetData>
  <sheetProtection algorithmName="SHA-512" hashValue="6iyjtHFOI7mEZ0bUDJHnH5LWDFoCRfMODgV7mRdLW7jV7Zg3bv+DyMEqQCrUbz9WP13YY8UPuBRxJU+q3fOSAg==" saltValue="UGK2ZXbb2JDrk3LXqpEsRg==" spinCount="100000" sheet="1" objects="1" scenarios="1" deleteRows="0" selectLockedCells="1"/>
  <mergeCells count="13">
    <mergeCell ref="J5:Q6"/>
    <mergeCell ref="S5:Z6"/>
    <mergeCell ref="A1:H1"/>
    <mergeCell ref="D2:E2"/>
    <mergeCell ref="D4:E4"/>
    <mergeCell ref="H5:H6"/>
    <mergeCell ref="F5:F6"/>
    <mergeCell ref="G5:G6"/>
    <mergeCell ref="A5:A6"/>
    <mergeCell ref="B5:B6"/>
    <mergeCell ref="C5:C6"/>
    <mergeCell ref="D5:D6"/>
    <mergeCell ref="E5:E6"/>
  </mergeCells>
  <pageMargins left="1.9685039370078741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A25" zoomScale="70" zoomScaleNormal="70" workbookViewId="0">
      <selection activeCell="C59" sqref="C59"/>
    </sheetView>
  </sheetViews>
  <sheetFormatPr defaultColWidth="9.140625" defaultRowHeight="15" x14ac:dyDescent="0.25"/>
  <cols>
    <col min="1" max="1" width="14.5703125" style="13" customWidth="1"/>
    <col min="2" max="9" width="13.140625" style="2" customWidth="1"/>
    <col min="10" max="13" width="9.140625" style="2"/>
    <col min="14" max="14" width="9.140625" style="8"/>
    <col min="15" max="23" width="9.140625" style="2"/>
    <col min="24" max="24" width="12.140625" style="2" hidden="1" customWidth="1"/>
    <col min="25" max="25" width="3.42578125" style="2" hidden="1" customWidth="1"/>
    <col min="26" max="26" width="0" style="44" hidden="1" customWidth="1"/>
    <col min="27" max="16384" width="9.140625" style="2"/>
  </cols>
  <sheetData>
    <row r="1" spans="1:26" ht="33.75" customHeight="1" x14ac:dyDescent="0.25">
      <c r="A1" s="125" t="str">
        <f>'1-4 классы'!A1</f>
        <v>МБОУ "Кортузская СОШ", с. Кортуз</v>
      </c>
      <c r="B1" s="125"/>
      <c r="C1" s="125"/>
      <c r="D1" s="125"/>
      <c r="E1" s="125"/>
      <c r="F1" s="125"/>
      <c r="G1" s="125"/>
      <c r="H1" s="125"/>
      <c r="I1" s="140"/>
    </row>
    <row r="2" spans="1:26" x14ac:dyDescent="0.25">
      <c r="B2" s="13"/>
      <c r="D2" s="28"/>
      <c r="E2" s="115" t="str">
        <f>'1-4 классы'!D2</f>
        <v>2023-2024 уч. год</v>
      </c>
      <c r="F2" s="115"/>
      <c r="H2" s="1"/>
    </row>
    <row r="3" spans="1:26" x14ac:dyDescent="0.25">
      <c r="C3" s="1"/>
      <c r="D3" s="28"/>
      <c r="E3" s="26"/>
      <c r="F3" s="1"/>
      <c r="G3" s="1"/>
    </row>
    <row r="4" spans="1:26" x14ac:dyDescent="0.25">
      <c r="E4" s="112">
        <v>5</v>
      </c>
      <c r="F4" s="112"/>
      <c r="Q4" s="8">
        <f>E4</f>
        <v>5</v>
      </c>
    </row>
    <row r="5" spans="1:26" ht="15" customHeight="1" x14ac:dyDescent="0.25">
      <c r="D5" s="1"/>
      <c r="K5" s="129" t="s">
        <v>32</v>
      </c>
      <c r="L5" s="129"/>
      <c r="M5" s="129"/>
      <c r="N5" s="129"/>
      <c r="O5" s="129"/>
      <c r="P5" s="129"/>
      <c r="Q5" s="30"/>
      <c r="R5" s="129" t="s">
        <v>27</v>
      </c>
      <c r="S5" s="129"/>
      <c r="T5" s="129"/>
      <c r="U5" s="129"/>
      <c r="V5" s="129"/>
      <c r="W5" s="30"/>
    </row>
    <row r="6" spans="1:26" ht="15" customHeight="1" x14ac:dyDescent="0.25">
      <c r="A6" s="127" t="s">
        <v>16</v>
      </c>
      <c r="B6" s="127" t="s">
        <v>25</v>
      </c>
      <c r="C6" s="127" t="s">
        <v>26</v>
      </c>
      <c r="D6" s="127" t="s">
        <v>18</v>
      </c>
      <c r="E6" s="127" t="s">
        <v>19</v>
      </c>
      <c r="F6" s="127" t="s">
        <v>20</v>
      </c>
      <c r="G6" s="127" t="s">
        <v>21</v>
      </c>
      <c r="H6" s="127" t="s">
        <v>22</v>
      </c>
      <c r="I6" s="127" t="s">
        <v>23</v>
      </c>
      <c r="K6" s="129"/>
      <c r="L6" s="129"/>
      <c r="M6" s="129"/>
      <c r="N6" s="129"/>
      <c r="O6" s="129"/>
      <c r="P6" s="129"/>
      <c r="Q6" s="30"/>
      <c r="R6" s="129"/>
      <c r="S6" s="129"/>
      <c r="T6" s="129"/>
      <c r="U6" s="129"/>
      <c r="V6" s="129"/>
      <c r="W6" s="30"/>
      <c r="X6" s="36" t="s">
        <v>11</v>
      </c>
      <c r="Y6" s="29">
        <f>C12</f>
        <v>0</v>
      </c>
      <c r="Z6" s="44">
        <f>Y6/Y11</f>
        <v>0</v>
      </c>
    </row>
    <row r="7" spans="1:26" ht="24" customHeight="1" x14ac:dyDescent="0.25">
      <c r="A7" s="128"/>
      <c r="B7" s="128"/>
      <c r="C7" s="128"/>
      <c r="D7" s="128"/>
      <c r="E7" s="128"/>
      <c r="F7" s="128"/>
      <c r="G7" s="128"/>
      <c r="H7" s="128"/>
      <c r="I7" s="141"/>
      <c r="X7" s="31" t="s">
        <v>12</v>
      </c>
      <c r="Y7" s="29">
        <f>D12</f>
        <v>0</v>
      </c>
      <c r="Z7" s="44">
        <f>Y7/Y11</f>
        <v>0</v>
      </c>
    </row>
    <row r="8" spans="1:26" ht="25.5" x14ac:dyDescent="0.25">
      <c r="A8" s="73" t="s">
        <v>2</v>
      </c>
      <c r="B8" s="7">
        <v>4.3</v>
      </c>
      <c r="C8" s="7">
        <v>4</v>
      </c>
      <c r="D8" s="7">
        <v>3.9</v>
      </c>
      <c r="E8" s="7">
        <v>3.5</v>
      </c>
      <c r="F8" s="7">
        <v>4.0999999999999996</v>
      </c>
      <c r="G8" s="7">
        <v>3.8</v>
      </c>
      <c r="H8" s="7">
        <v>3.9</v>
      </c>
      <c r="I8" s="7">
        <v>3.7</v>
      </c>
      <c r="X8" s="31" t="s">
        <v>13</v>
      </c>
      <c r="Y8" s="29">
        <f>E12</f>
        <v>2</v>
      </c>
      <c r="Z8" s="44">
        <f>Y8/Y11</f>
        <v>0.14285714285714285</v>
      </c>
    </row>
    <row r="9" spans="1:26" x14ac:dyDescent="0.25">
      <c r="A9" s="27"/>
      <c r="B9" s="35"/>
      <c r="C9" s="35"/>
      <c r="D9" s="35"/>
      <c r="E9" s="35"/>
      <c r="F9" s="35"/>
      <c r="G9" s="35"/>
      <c r="H9" s="35"/>
      <c r="I9" s="35"/>
      <c r="K9" s="2" t="s">
        <v>1</v>
      </c>
      <c r="X9" s="38" t="s">
        <v>14</v>
      </c>
      <c r="Y9" s="29">
        <f>F12</f>
        <v>10</v>
      </c>
      <c r="Z9" s="44">
        <f>Y9/Y11</f>
        <v>0.7142857142857143</v>
      </c>
    </row>
    <row r="10" spans="1:26" x14ac:dyDescent="0.25">
      <c r="B10" s="46"/>
      <c r="C10" s="124" t="s">
        <v>30</v>
      </c>
      <c r="D10" s="124"/>
      <c r="E10" s="124"/>
      <c r="F10" s="124"/>
      <c r="G10" s="124"/>
      <c r="H10" s="124"/>
      <c r="I10" s="35"/>
      <c r="X10" s="38" t="s">
        <v>15</v>
      </c>
      <c r="Y10" s="29">
        <f>G12</f>
        <v>2</v>
      </c>
      <c r="Z10" s="44">
        <f>Y10/Y11</f>
        <v>0.14285714285714285</v>
      </c>
    </row>
    <row r="11" spans="1:26" x14ac:dyDescent="0.25">
      <c r="B11" s="1"/>
      <c r="C11" s="73" t="s">
        <v>11</v>
      </c>
      <c r="D11" s="76" t="s">
        <v>12</v>
      </c>
      <c r="E11" s="76" t="s">
        <v>13</v>
      </c>
      <c r="F11" s="76" t="s">
        <v>14</v>
      </c>
      <c r="G11" s="76" t="s">
        <v>15</v>
      </c>
      <c r="H11" s="78" t="s">
        <v>28</v>
      </c>
      <c r="I11" s="35" t="s">
        <v>1</v>
      </c>
      <c r="Y11" s="2">
        <f>SUM(Y6:Y10)</f>
        <v>14</v>
      </c>
    </row>
    <row r="12" spans="1:26" x14ac:dyDescent="0.25">
      <c r="B12" s="22"/>
      <c r="C12" s="23">
        <v>0</v>
      </c>
      <c r="D12" s="23">
        <v>0</v>
      </c>
      <c r="E12" s="23">
        <v>2</v>
      </c>
      <c r="F12" s="23">
        <v>10</v>
      </c>
      <c r="G12" s="23">
        <v>2</v>
      </c>
      <c r="H12" s="100">
        <f>SUM(C12:G12)</f>
        <v>14</v>
      </c>
    </row>
    <row r="13" spans="1:26" x14ac:dyDescent="0.25">
      <c r="H13" s="2" t="s">
        <v>1</v>
      </c>
      <c r="N13" s="2"/>
    </row>
    <row r="14" spans="1:26" s="24" customFormat="1" x14ac:dyDescent="0.25">
      <c r="A14" s="32"/>
      <c r="D14" s="24" t="s">
        <v>1</v>
      </c>
      <c r="N14" s="25"/>
      <c r="Z14" s="45"/>
    </row>
    <row r="15" spans="1:26" x14ac:dyDescent="0.25">
      <c r="E15" s="112">
        <v>6</v>
      </c>
      <c r="F15" s="112"/>
      <c r="N15" s="2"/>
      <c r="Q15" s="8">
        <f>E15</f>
        <v>6</v>
      </c>
    </row>
    <row r="16" spans="1:26" ht="15" customHeight="1" x14ac:dyDescent="0.25">
      <c r="D16" s="1"/>
      <c r="K16" s="129" t="s">
        <v>31</v>
      </c>
      <c r="L16" s="129"/>
      <c r="M16" s="129"/>
      <c r="N16" s="129"/>
      <c r="O16" s="129"/>
      <c r="P16" s="129"/>
      <c r="Q16" s="30"/>
      <c r="R16" s="129" t="str">
        <f>R5</f>
        <v>Количество обучающихся 
по уровням сформированности результата (%)</v>
      </c>
      <c r="S16" s="129"/>
      <c r="T16" s="129"/>
      <c r="U16" s="129"/>
      <c r="V16" s="129"/>
      <c r="W16" s="30"/>
      <c r="X16" s="30"/>
    </row>
    <row r="17" spans="1:26" ht="28.5" customHeight="1" x14ac:dyDescent="0.25">
      <c r="A17" s="122" t="str">
        <f t="shared" ref="A17:I17" si="0">A6</f>
        <v>Направление воспитательной деятельности</v>
      </c>
      <c r="B17" s="122" t="str">
        <f t="shared" si="0"/>
        <v>Гражданское воспитание</v>
      </c>
      <c r="C17" s="122" t="str">
        <f t="shared" si="0"/>
        <v>Патриотическое воспитание</v>
      </c>
      <c r="D17" s="122" t="str">
        <f t="shared" si="0"/>
        <v>Духовно-нравственное воспитание</v>
      </c>
      <c r="E17" s="122" t="str">
        <f t="shared" si="0"/>
        <v>Эстетическое воспитания</v>
      </c>
      <c r="F17" s="122" t="str">
        <f t="shared" si="0"/>
        <v>Физическое воспитание</v>
      </c>
      <c r="G17" s="122" t="str">
        <f t="shared" si="0"/>
        <v>Трудовое воспитание</v>
      </c>
      <c r="H17" s="122" t="str">
        <f t="shared" si="0"/>
        <v>Экологическое воспитание</v>
      </c>
      <c r="I17" s="137" t="str">
        <f t="shared" si="0"/>
        <v>Ценность научного познания</v>
      </c>
      <c r="K17" s="129"/>
      <c r="L17" s="129"/>
      <c r="M17" s="129"/>
      <c r="N17" s="129"/>
      <c r="O17" s="129"/>
      <c r="P17" s="129"/>
      <c r="Q17" s="30"/>
      <c r="R17" s="129"/>
      <c r="S17" s="129"/>
      <c r="T17" s="129"/>
      <c r="U17" s="129"/>
      <c r="V17" s="129"/>
      <c r="W17" s="30"/>
      <c r="X17" s="36" t="s">
        <v>11</v>
      </c>
      <c r="Y17" s="29">
        <f>C23</f>
        <v>0</v>
      </c>
      <c r="Z17" s="44">
        <f>Y17/Y22</f>
        <v>0</v>
      </c>
    </row>
    <row r="18" spans="1:26" ht="14.25" customHeight="1" x14ac:dyDescent="0.25">
      <c r="A18" s="122"/>
      <c r="B18" s="122"/>
      <c r="C18" s="122"/>
      <c r="D18" s="122"/>
      <c r="E18" s="122"/>
      <c r="F18" s="122"/>
      <c r="G18" s="122"/>
      <c r="H18" s="122"/>
      <c r="I18" s="139"/>
      <c r="X18" s="38" t="s">
        <v>12</v>
      </c>
      <c r="Y18" s="29">
        <f>D23</f>
        <v>0</v>
      </c>
      <c r="Z18" s="44">
        <f>Y18/Y22</f>
        <v>0</v>
      </c>
    </row>
    <row r="19" spans="1:26" ht="25.5" x14ac:dyDescent="0.25">
      <c r="A19" s="73" t="s">
        <v>2</v>
      </c>
      <c r="B19" s="7">
        <v>3.4</v>
      </c>
      <c r="C19" s="7">
        <v>3.5</v>
      </c>
      <c r="D19" s="7">
        <v>3.5</v>
      </c>
      <c r="E19" s="7">
        <v>3.1</v>
      </c>
      <c r="F19" s="7">
        <v>3.6</v>
      </c>
      <c r="G19" s="7">
        <v>3.5</v>
      </c>
      <c r="H19" s="7">
        <v>3.4</v>
      </c>
      <c r="I19" s="7">
        <v>3.3</v>
      </c>
      <c r="K19" s="2" t="s">
        <v>1</v>
      </c>
      <c r="X19" s="21" t="s">
        <v>13</v>
      </c>
      <c r="Y19" s="29">
        <f>E23</f>
        <v>7</v>
      </c>
      <c r="Z19" s="44">
        <f>Y19/Y22</f>
        <v>0.53846153846153844</v>
      </c>
    </row>
    <row r="20" spans="1:26" x14ac:dyDescent="0.25">
      <c r="A20" s="27"/>
      <c r="B20" s="35"/>
      <c r="C20" s="35"/>
      <c r="D20" s="35"/>
      <c r="E20" s="35"/>
      <c r="F20" s="35"/>
      <c r="G20" s="35"/>
      <c r="H20" s="35"/>
      <c r="I20" s="35"/>
      <c r="X20" s="21" t="s">
        <v>14</v>
      </c>
      <c r="Y20" s="29">
        <f>F23</f>
        <v>4</v>
      </c>
      <c r="Z20" s="44">
        <f>Y20/Y22</f>
        <v>0.30769230769230771</v>
      </c>
    </row>
    <row r="21" spans="1:26" x14ac:dyDescent="0.25">
      <c r="B21" s="46"/>
      <c r="C21" s="124" t="s">
        <v>30</v>
      </c>
      <c r="D21" s="124"/>
      <c r="E21" s="124"/>
      <c r="F21" s="124"/>
      <c r="G21" s="124"/>
      <c r="H21" s="124"/>
      <c r="I21" s="35"/>
      <c r="X21" s="21" t="s">
        <v>15</v>
      </c>
      <c r="Y21" s="29">
        <f>G23</f>
        <v>2</v>
      </c>
      <c r="Z21" s="44">
        <f>Y21/Y22</f>
        <v>0.15384615384615385</v>
      </c>
    </row>
    <row r="22" spans="1:26" x14ac:dyDescent="0.25">
      <c r="B22" s="1"/>
      <c r="C22" s="73" t="s">
        <v>11</v>
      </c>
      <c r="D22" s="76" t="s">
        <v>12</v>
      </c>
      <c r="E22" s="76" t="s">
        <v>13</v>
      </c>
      <c r="F22" s="76" t="s">
        <v>14</v>
      </c>
      <c r="G22" s="76" t="s">
        <v>15</v>
      </c>
      <c r="H22" s="78" t="s">
        <v>28</v>
      </c>
      <c r="I22" s="35"/>
      <c r="Y22" s="2">
        <f>SUM(Y17:Y21)</f>
        <v>13</v>
      </c>
    </row>
    <row r="23" spans="1:26" x14ac:dyDescent="0.25">
      <c r="B23" s="22"/>
      <c r="C23" s="23">
        <v>0</v>
      </c>
      <c r="D23" s="23">
        <v>0</v>
      </c>
      <c r="E23" s="23">
        <v>7</v>
      </c>
      <c r="F23" s="23">
        <v>4</v>
      </c>
      <c r="G23" s="23">
        <v>2</v>
      </c>
      <c r="H23" s="100">
        <f>SUM(C23:G23)</f>
        <v>13</v>
      </c>
      <c r="I23" s="35"/>
    </row>
    <row r="24" spans="1:26" x14ac:dyDescent="0.25">
      <c r="A24" s="27"/>
      <c r="B24" s="35"/>
      <c r="C24" s="35"/>
      <c r="D24" s="35"/>
      <c r="E24" s="35"/>
      <c r="F24" s="35"/>
    </row>
    <row r="25" spans="1:26" s="24" customFormat="1" x14ac:dyDescent="0.25">
      <c r="A25" s="32"/>
      <c r="D25" s="24" t="s">
        <v>1</v>
      </c>
      <c r="N25" s="25"/>
      <c r="Z25" s="45"/>
    </row>
    <row r="26" spans="1:26" x14ac:dyDescent="0.25">
      <c r="C26" s="2" t="s">
        <v>1</v>
      </c>
      <c r="E26" s="112">
        <v>7</v>
      </c>
      <c r="F26" s="112"/>
      <c r="N26" s="2"/>
      <c r="Q26" s="8">
        <f>E26</f>
        <v>7</v>
      </c>
    </row>
    <row r="27" spans="1:26" x14ac:dyDescent="0.25">
      <c r="K27" s="129" t="s">
        <v>31</v>
      </c>
      <c r="L27" s="129"/>
      <c r="M27" s="129"/>
      <c r="N27" s="129"/>
      <c r="O27" s="129"/>
      <c r="P27" s="129"/>
      <c r="Q27" s="30"/>
      <c r="R27" s="129" t="str">
        <f>R16</f>
        <v>Количество обучающихся 
по уровням сформированности результата (%)</v>
      </c>
      <c r="S27" s="129"/>
      <c r="T27" s="129"/>
      <c r="U27" s="129"/>
      <c r="V27" s="129"/>
      <c r="W27" s="30"/>
      <c r="X27" s="36" t="s">
        <v>11</v>
      </c>
      <c r="Y27" s="29">
        <f>C35</f>
        <v>0</v>
      </c>
      <c r="Z27" s="44">
        <f>Y27/Y32</f>
        <v>0</v>
      </c>
    </row>
    <row r="28" spans="1:26" ht="15" customHeight="1" x14ac:dyDescent="0.25">
      <c r="A28" s="122" t="str">
        <f t="shared" ref="A28:I28" si="1">A6</f>
        <v>Направление воспитательной деятельности</v>
      </c>
      <c r="B28" s="122" t="str">
        <f t="shared" si="1"/>
        <v>Гражданское воспитание</v>
      </c>
      <c r="C28" s="122" t="str">
        <f t="shared" si="1"/>
        <v>Патриотическое воспитание</v>
      </c>
      <c r="D28" s="122" t="str">
        <f t="shared" si="1"/>
        <v>Духовно-нравственное воспитание</v>
      </c>
      <c r="E28" s="122" t="str">
        <f t="shared" si="1"/>
        <v>Эстетическое воспитания</v>
      </c>
      <c r="F28" s="122" t="str">
        <f t="shared" si="1"/>
        <v>Физическое воспитание</v>
      </c>
      <c r="G28" s="122" t="str">
        <f t="shared" si="1"/>
        <v>Трудовое воспитание</v>
      </c>
      <c r="H28" s="122" t="str">
        <f t="shared" si="1"/>
        <v>Экологическое воспитание</v>
      </c>
      <c r="I28" s="137" t="str">
        <f t="shared" si="1"/>
        <v>Ценность научного познания</v>
      </c>
      <c r="K28" s="129"/>
      <c r="L28" s="129"/>
      <c r="M28" s="129"/>
      <c r="N28" s="129"/>
      <c r="O28" s="129"/>
      <c r="P28" s="129"/>
      <c r="Q28" s="30"/>
      <c r="R28" s="129"/>
      <c r="S28" s="129"/>
      <c r="T28" s="129"/>
      <c r="U28" s="129"/>
      <c r="V28" s="129"/>
      <c r="W28" s="30"/>
      <c r="X28" s="38" t="s">
        <v>12</v>
      </c>
      <c r="Y28" s="29">
        <f>D35</f>
        <v>1</v>
      </c>
      <c r="Z28" s="44">
        <f>Y28/Y32</f>
        <v>7.1428571428571425E-2</v>
      </c>
    </row>
    <row r="29" spans="1:26" x14ac:dyDescent="0.25">
      <c r="A29" s="122"/>
      <c r="B29" s="122"/>
      <c r="C29" s="122"/>
      <c r="D29" s="122"/>
      <c r="E29" s="122"/>
      <c r="F29" s="122"/>
      <c r="G29" s="122"/>
      <c r="H29" s="122"/>
      <c r="I29" s="138"/>
      <c r="X29" s="21" t="s">
        <v>13</v>
      </c>
      <c r="Y29" s="29">
        <f>E35</f>
        <v>1</v>
      </c>
      <c r="Z29" s="44">
        <f>Y29/Y32</f>
        <v>7.1428571428571425E-2</v>
      </c>
    </row>
    <row r="30" spans="1:26" ht="16.5" customHeight="1" x14ac:dyDescent="0.25">
      <c r="A30" s="122"/>
      <c r="B30" s="122"/>
      <c r="C30" s="122"/>
      <c r="D30" s="122"/>
      <c r="E30" s="122"/>
      <c r="F30" s="122"/>
      <c r="G30" s="122"/>
      <c r="H30" s="122"/>
      <c r="I30" s="139"/>
      <c r="X30" s="21" t="s">
        <v>14</v>
      </c>
      <c r="Y30" s="29">
        <f>F35</f>
        <v>6</v>
      </c>
      <c r="Z30" s="44">
        <f>Y30/Y32</f>
        <v>0.42857142857142855</v>
      </c>
    </row>
    <row r="31" spans="1:26" ht="25.5" x14ac:dyDescent="0.25">
      <c r="A31" s="73" t="s">
        <v>2</v>
      </c>
      <c r="B31" s="7">
        <v>4.5</v>
      </c>
      <c r="C31" s="7">
        <v>4</v>
      </c>
      <c r="D31" s="7">
        <v>4.2</v>
      </c>
      <c r="E31" s="7">
        <v>3.9</v>
      </c>
      <c r="F31" s="7">
        <v>4.3</v>
      </c>
      <c r="G31" s="7">
        <v>4</v>
      </c>
      <c r="H31" s="7">
        <v>4</v>
      </c>
      <c r="I31" s="7">
        <v>3.5</v>
      </c>
      <c r="X31" s="21" t="s">
        <v>15</v>
      </c>
      <c r="Y31" s="29">
        <f>G35</f>
        <v>6</v>
      </c>
      <c r="Z31" s="44">
        <f>Y31/Y32</f>
        <v>0.42857142857142855</v>
      </c>
    </row>
    <row r="32" spans="1:26" x14ac:dyDescent="0.25">
      <c r="A32" s="27"/>
      <c r="B32" s="35"/>
      <c r="C32" s="35"/>
      <c r="D32" s="35"/>
      <c r="E32" s="35"/>
      <c r="F32" s="35"/>
      <c r="G32" s="35"/>
      <c r="H32" s="35"/>
      <c r="I32" s="35"/>
      <c r="Y32" s="2">
        <f>SUM(Y27:Y31)</f>
        <v>14</v>
      </c>
    </row>
    <row r="33" spans="1:26" x14ac:dyDescent="0.25">
      <c r="B33" s="47"/>
      <c r="C33" s="124" t="s">
        <v>30</v>
      </c>
      <c r="D33" s="124"/>
      <c r="E33" s="124"/>
      <c r="F33" s="124"/>
      <c r="G33" s="124"/>
      <c r="H33" s="124"/>
      <c r="I33" s="35"/>
    </row>
    <row r="34" spans="1:26" x14ac:dyDescent="0.25">
      <c r="B34" s="1"/>
      <c r="C34" s="73" t="s">
        <v>11</v>
      </c>
      <c r="D34" s="76" t="s">
        <v>12</v>
      </c>
      <c r="E34" s="76" t="s">
        <v>13</v>
      </c>
      <c r="F34" s="76" t="s">
        <v>14</v>
      </c>
      <c r="G34" s="76" t="s">
        <v>15</v>
      </c>
      <c r="H34" s="78" t="s">
        <v>28</v>
      </c>
      <c r="I34" s="35"/>
    </row>
    <row r="35" spans="1:26" x14ac:dyDescent="0.25">
      <c r="B35" s="22"/>
      <c r="C35" s="23"/>
      <c r="D35" s="23">
        <v>1</v>
      </c>
      <c r="E35" s="23">
        <v>1</v>
      </c>
      <c r="F35" s="23">
        <v>6</v>
      </c>
      <c r="G35" s="23">
        <v>6</v>
      </c>
      <c r="H35" s="100">
        <f>SUM(C35:G35)</f>
        <v>14</v>
      </c>
    </row>
    <row r="36" spans="1:26" x14ac:dyDescent="0.25">
      <c r="N36" s="2"/>
    </row>
    <row r="37" spans="1:26" s="24" customFormat="1" x14ac:dyDescent="0.25">
      <c r="A37" s="32"/>
      <c r="D37" s="24" t="s">
        <v>1</v>
      </c>
      <c r="N37" s="25"/>
      <c r="Z37" s="45"/>
    </row>
    <row r="38" spans="1:26" x14ac:dyDescent="0.25">
      <c r="E38" s="112">
        <v>8</v>
      </c>
      <c r="F38" s="112"/>
      <c r="N38" s="2"/>
      <c r="Q38" s="8">
        <f>E38</f>
        <v>8</v>
      </c>
    </row>
    <row r="39" spans="1:26" ht="15" customHeight="1" x14ac:dyDescent="0.25">
      <c r="D39" s="1"/>
      <c r="K39" s="129" t="s">
        <v>31</v>
      </c>
      <c r="L39" s="129"/>
      <c r="M39" s="129"/>
      <c r="N39" s="129"/>
      <c r="O39" s="129"/>
      <c r="P39" s="129"/>
      <c r="Q39" s="30"/>
      <c r="R39" s="129" t="str">
        <f>R27</f>
        <v>Количество обучающихся 
по уровням сформированности результата (%)</v>
      </c>
      <c r="S39" s="129"/>
      <c r="T39" s="129"/>
      <c r="U39" s="129"/>
      <c r="V39" s="129"/>
      <c r="W39" s="30"/>
      <c r="X39" s="30"/>
    </row>
    <row r="40" spans="1:26" ht="15" customHeight="1" x14ac:dyDescent="0.25">
      <c r="A40" s="122" t="str">
        <f t="shared" ref="A40:H40" si="2">A6</f>
        <v>Направление воспитательной деятельности</v>
      </c>
      <c r="B40" s="122" t="str">
        <f t="shared" si="2"/>
        <v>Гражданское воспитание</v>
      </c>
      <c r="C40" s="122" t="str">
        <f t="shared" si="2"/>
        <v>Патриотическое воспитание</v>
      </c>
      <c r="D40" s="122" t="str">
        <f t="shared" si="2"/>
        <v>Духовно-нравственное воспитание</v>
      </c>
      <c r="E40" s="122" t="str">
        <f t="shared" si="2"/>
        <v>Эстетическое воспитания</v>
      </c>
      <c r="F40" s="122" t="str">
        <f t="shared" si="2"/>
        <v>Физическое воспитание</v>
      </c>
      <c r="G40" s="122" t="str">
        <f t="shared" si="2"/>
        <v>Трудовое воспитание</v>
      </c>
      <c r="H40" s="122" t="str">
        <f t="shared" si="2"/>
        <v>Экологическое воспитание</v>
      </c>
      <c r="I40" s="137" t="str">
        <f>I28</f>
        <v>Ценность научного познания</v>
      </c>
      <c r="K40" s="129"/>
      <c r="L40" s="129"/>
      <c r="M40" s="129"/>
      <c r="N40" s="129"/>
      <c r="O40" s="129"/>
      <c r="P40" s="129"/>
      <c r="Q40" s="30"/>
      <c r="R40" s="129"/>
      <c r="S40" s="129"/>
      <c r="T40" s="129"/>
      <c r="U40" s="129"/>
      <c r="V40" s="129"/>
      <c r="W40" s="30"/>
      <c r="X40" s="36" t="s">
        <v>11</v>
      </c>
      <c r="Y40" s="29">
        <f>C47</f>
        <v>0</v>
      </c>
      <c r="Z40" s="44">
        <f>Y40/Y45</f>
        <v>0</v>
      </c>
    </row>
    <row r="41" spans="1:26" x14ac:dyDescent="0.25">
      <c r="A41" s="122"/>
      <c r="B41" s="122"/>
      <c r="C41" s="122"/>
      <c r="D41" s="122"/>
      <c r="E41" s="122"/>
      <c r="F41" s="122"/>
      <c r="G41" s="122"/>
      <c r="H41" s="122"/>
      <c r="I41" s="138"/>
      <c r="X41" s="38" t="s">
        <v>12</v>
      </c>
      <c r="Y41" s="29">
        <f>D47</f>
        <v>0</v>
      </c>
      <c r="Z41" s="44">
        <f>Y41/Y45</f>
        <v>0</v>
      </c>
    </row>
    <row r="42" spans="1:26" x14ac:dyDescent="0.25">
      <c r="A42" s="122"/>
      <c r="B42" s="122"/>
      <c r="C42" s="122"/>
      <c r="D42" s="122"/>
      <c r="E42" s="122"/>
      <c r="F42" s="122"/>
      <c r="G42" s="122"/>
      <c r="H42" s="122"/>
      <c r="I42" s="139"/>
      <c r="X42" s="21" t="s">
        <v>13</v>
      </c>
      <c r="Y42" s="29">
        <f>E47</f>
        <v>7</v>
      </c>
      <c r="Z42" s="44">
        <f>Y42/Y45</f>
        <v>0.58333333333333337</v>
      </c>
    </row>
    <row r="43" spans="1:26" ht="25.5" x14ac:dyDescent="0.25">
      <c r="A43" s="73" t="s">
        <v>2</v>
      </c>
      <c r="B43" s="7">
        <v>4.0999999999999996</v>
      </c>
      <c r="C43" s="7">
        <v>3.6</v>
      </c>
      <c r="D43" s="7">
        <v>3.6</v>
      </c>
      <c r="E43" s="7">
        <v>3.2</v>
      </c>
      <c r="F43" s="7">
        <v>3.7</v>
      </c>
      <c r="G43" s="7">
        <v>2.9</v>
      </c>
      <c r="H43" s="7">
        <v>2.7</v>
      </c>
      <c r="I43" s="7">
        <v>2.2000000000000002</v>
      </c>
      <c r="X43" s="21" t="s">
        <v>14</v>
      </c>
      <c r="Y43" s="29">
        <f>F47</f>
        <v>4</v>
      </c>
      <c r="Z43" s="44">
        <f>Y43/Y45</f>
        <v>0.33333333333333331</v>
      </c>
    </row>
    <row r="44" spans="1:26" x14ac:dyDescent="0.25">
      <c r="A44" s="27"/>
      <c r="B44" s="35"/>
      <c r="C44" s="35"/>
      <c r="D44" s="35"/>
      <c r="E44" s="35"/>
      <c r="F44" s="35"/>
      <c r="G44" s="35"/>
      <c r="H44" s="35"/>
      <c r="I44" s="35"/>
      <c r="X44" s="21" t="s">
        <v>15</v>
      </c>
      <c r="Y44" s="29">
        <f>G47</f>
        <v>1</v>
      </c>
      <c r="Z44" s="44">
        <f>Y44/Y45</f>
        <v>8.3333333333333329E-2</v>
      </c>
    </row>
    <row r="45" spans="1:26" x14ac:dyDescent="0.25">
      <c r="B45" s="46"/>
      <c r="C45" s="124" t="s">
        <v>30</v>
      </c>
      <c r="D45" s="124"/>
      <c r="E45" s="124"/>
      <c r="F45" s="124"/>
      <c r="G45" s="124"/>
      <c r="H45" s="124"/>
      <c r="I45" s="35"/>
      <c r="Y45" s="2">
        <f>SUM(Y40:Y44)</f>
        <v>12</v>
      </c>
    </row>
    <row r="46" spans="1:26" x14ac:dyDescent="0.25">
      <c r="B46" s="1"/>
      <c r="C46" s="73" t="s">
        <v>11</v>
      </c>
      <c r="D46" s="76" t="s">
        <v>12</v>
      </c>
      <c r="E46" s="76" t="s">
        <v>13</v>
      </c>
      <c r="F46" s="76" t="s">
        <v>14</v>
      </c>
      <c r="G46" s="76" t="s">
        <v>15</v>
      </c>
      <c r="H46" s="78" t="s">
        <v>28</v>
      </c>
      <c r="I46" s="35"/>
    </row>
    <row r="47" spans="1:26" x14ac:dyDescent="0.25">
      <c r="B47" s="22"/>
      <c r="C47" s="23">
        <v>0</v>
      </c>
      <c r="D47" s="23">
        <v>0</v>
      </c>
      <c r="E47" s="23">
        <v>7</v>
      </c>
      <c r="F47" s="23">
        <v>4</v>
      </c>
      <c r="G47" s="23">
        <v>1</v>
      </c>
      <c r="H47" s="100">
        <f>SUM(C47:G47)</f>
        <v>12</v>
      </c>
    </row>
    <row r="48" spans="1:26" x14ac:dyDescent="0.25">
      <c r="N48" s="2"/>
    </row>
    <row r="49" spans="1:26" s="24" customFormat="1" x14ac:dyDescent="0.25">
      <c r="A49" s="32"/>
      <c r="D49" s="24" t="s">
        <v>1</v>
      </c>
      <c r="N49" s="25"/>
      <c r="Z49" s="45"/>
    </row>
    <row r="50" spans="1:26" x14ac:dyDescent="0.25">
      <c r="E50" s="112">
        <v>9</v>
      </c>
      <c r="F50" s="112"/>
      <c r="N50" s="2"/>
      <c r="Q50" s="8">
        <f>E50</f>
        <v>9</v>
      </c>
    </row>
    <row r="51" spans="1:26" ht="15" customHeight="1" x14ac:dyDescent="0.25">
      <c r="D51" s="1"/>
      <c r="K51" s="129" t="s">
        <v>31</v>
      </c>
      <c r="L51" s="129"/>
      <c r="M51" s="129"/>
      <c r="N51" s="129"/>
      <c r="O51" s="129"/>
      <c r="P51" s="129"/>
      <c r="Q51" s="30"/>
      <c r="R51" s="129" t="str">
        <f>R39</f>
        <v>Количество обучающихся 
по уровням сформированности результата (%)</v>
      </c>
      <c r="S51" s="129"/>
      <c r="T51" s="129"/>
      <c r="U51" s="129"/>
      <c r="V51" s="129"/>
      <c r="W51" s="30"/>
      <c r="X51" s="30"/>
    </row>
    <row r="52" spans="1:26" ht="15" customHeight="1" x14ac:dyDescent="0.25">
      <c r="A52" s="137" t="str">
        <f>A6</f>
        <v>Направление воспитательной деятельности</v>
      </c>
      <c r="B52" s="137" t="str">
        <f t="shared" ref="B52:H52" si="3">B40</f>
        <v>Гражданское воспитание</v>
      </c>
      <c r="C52" s="137" t="str">
        <f t="shared" si="3"/>
        <v>Патриотическое воспитание</v>
      </c>
      <c r="D52" s="137" t="str">
        <f t="shared" si="3"/>
        <v>Духовно-нравственное воспитание</v>
      </c>
      <c r="E52" s="137" t="str">
        <f t="shared" si="3"/>
        <v>Эстетическое воспитания</v>
      </c>
      <c r="F52" s="137" t="str">
        <f t="shared" si="3"/>
        <v>Физическое воспитание</v>
      </c>
      <c r="G52" s="137" t="str">
        <f t="shared" si="3"/>
        <v>Трудовое воспитание</v>
      </c>
      <c r="H52" s="137" t="str">
        <f t="shared" si="3"/>
        <v>Экологическое воспитание</v>
      </c>
      <c r="I52" s="137" t="str">
        <f>I40</f>
        <v>Ценность научного познания</v>
      </c>
      <c r="K52" s="129"/>
      <c r="L52" s="129"/>
      <c r="M52" s="129"/>
      <c r="N52" s="129"/>
      <c r="O52" s="129"/>
      <c r="P52" s="129"/>
      <c r="Q52" s="30"/>
      <c r="R52" s="129"/>
      <c r="S52" s="129"/>
      <c r="T52" s="129"/>
      <c r="U52" s="129"/>
      <c r="V52" s="129"/>
      <c r="W52" s="30"/>
      <c r="X52" s="30"/>
    </row>
    <row r="53" spans="1:26" x14ac:dyDescent="0.25">
      <c r="A53" s="138"/>
      <c r="B53" s="138"/>
      <c r="C53" s="138"/>
      <c r="D53" s="138"/>
      <c r="E53" s="138"/>
      <c r="F53" s="138"/>
      <c r="G53" s="138"/>
      <c r="H53" s="138"/>
      <c r="I53" s="138"/>
      <c r="K53" s="2" t="s">
        <v>1</v>
      </c>
      <c r="X53" s="36" t="s">
        <v>11</v>
      </c>
      <c r="Y53" s="29">
        <f>C59</f>
        <v>0</v>
      </c>
      <c r="Z53" s="44">
        <f>Y53/Y58</f>
        <v>0</v>
      </c>
    </row>
    <row r="54" spans="1:26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X54" s="38" t="s">
        <v>12</v>
      </c>
      <c r="Y54" s="29">
        <f>D59</f>
        <v>0</v>
      </c>
      <c r="Z54" s="44">
        <f>Y54/Y58</f>
        <v>0</v>
      </c>
    </row>
    <row r="55" spans="1:26" ht="25.5" x14ac:dyDescent="0.25">
      <c r="A55" s="73" t="s">
        <v>2</v>
      </c>
      <c r="B55" s="7">
        <v>3.7</v>
      </c>
      <c r="C55" s="7">
        <v>3.7</v>
      </c>
      <c r="D55" s="7">
        <v>3.6</v>
      </c>
      <c r="E55" s="7">
        <v>3.7</v>
      </c>
      <c r="F55" s="7">
        <v>4.2</v>
      </c>
      <c r="G55" s="7">
        <v>3.9</v>
      </c>
      <c r="H55" s="7">
        <v>3.8</v>
      </c>
      <c r="I55" s="7">
        <v>3.7</v>
      </c>
      <c r="X55" s="21" t="s">
        <v>13</v>
      </c>
      <c r="Y55" s="29">
        <f>E59</f>
        <v>8</v>
      </c>
      <c r="Z55" s="44">
        <f>Y55/Y58</f>
        <v>0.47058823529411764</v>
      </c>
    </row>
    <row r="56" spans="1:26" x14ac:dyDescent="0.25">
      <c r="A56" s="27"/>
      <c r="B56" s="35"/>
      <c r="C56" s="35"/>
      <c r="D56" s="35"/>
      <c r="E56" s="35"/>
      <c r="F56" s="35"/>
      <c r="G56" s="35"/>
      <c r="H56" s="35"/>
      <c r="I56" s="35"/>
      <c r="X56" s="21" t="s">
        <v>14</v>
      </c>
      <c r="Y56" s="29">
        <f>F59</f>
        <v>3</v>
      </c>
      <c r="Z56" s="44">
        <f>Y56/Y58</f>
        <v>0.17647058823529413</v>
      </c>
    </row>
    <row r="57" spans="1:26" x14ac:dyDescent="0.25">
      <c r="B57" s="46"/>
      <c r="C57" s="124" t="s">
        <v>30</v>
      </c>
      <c r="D57" s="124"/>
      <c r="E57" s="124"/>
      <c r="F57" s="124"/>
      <c r="G57" s="124"/>
      <c r="H57" s="124"/>
      <c r="I57" s="35"/>
      <c r="X57" s="21" t="s">
        <v>15</v>
      </c>
      <c r="Y57" s="29">
        <f>G59</f>
        <v>6</v>
      </c>
      <c r="Z57" s="44">
        <f>Y57/Y58</f>
        <v>0.35294117647058826</v>
      </c>
    </row>
    <row r="58" spans="1:26" x14ac:dyDescent="0.25">
      <c r="B58" s="1"/>
      <c r="C58" s="73" t="s">
        <v>11</v>
      </c>
      <c r="D58" s="76" t="s">
        <v>12</v>
      </c>
      <c r="E58" s="76" t="s">
        <v>13</v>
      </c>
      <c r="F58" s="76" t="s">
        <v>14</v>
      </c>
      <c r="G58" s="76" t="s">
        <v>15</v>
      </c>
      <c r="H58" s="78" t="s">
        <v>28</v>
      </c>
      <c r="I58" s="35"/>
      <c r="Y58" s="2">
        <f>SUM(Y53:Y57)</f>
        <v>17</v>
      </c>
    </row>
    <row r="59" spans="1:26" x14ac:dyDescent="0.25">
      <c r="B59" s="22"/>
      <c r="C59" s="23">
        <v>0</v>
      </c>
      <c r="D59" s="23">
        <v>0</v>
      </c>
      <c r="E59" s="23">
        <v>8</v>
      </c>
      <c r="F59" s="23">
        <v>3</v>
      </c>
      <c r="G59" s="23">
        <v>6</v>
      </c>
      <c r="H59" s="100">
        <f>SUM(C59:G59)</f>
        <v>17</v>
      </c>
    </row>
    <row r="60" spans="1:26" x14ac:dyDescent="0.25">
      <c r="N60" s="2"/>
    </row>
    <row r="61" spans="1:26" s="24" customFormat="1" x14ac:dyDescent="0.25">
      <c r="A61" s="32"/>
      <c r="D61" s="24" t="s">
        <v>1</v>
      </c>
      <c r="N61" s="25"/>
      <c r="Z61" s="45"/>
    </row>
  </sheetData>
  <sheetProtection algorithmName="SHA-512" hashValue="3Oyylq+mEehh+vpSlqHo7jgVQe5B+Q+Zx3rhLTRifEmaKVoNLWBeuEn3PzoOREBoVJMQTG2trBEiSouo+VKWwA==" saltValue="ubqxRVsd3i4ekndMqiQwDw==" spinCount="100000" sheet="1" objects="1" scenarios="1" deleteRows="0" selectLockedCells="1"/>
  <mergeCells count="61">
    <mergeCell ref="R5:V6"/>
    <mergeCell ref="A6:A7"/>
    <mergeCell ref="B6:B7"/>
    <mergeCell ref="C6:C7"/>
    <mergeCell ref="D6:D7"/>
    <mergeCell ref="E6:E7"/>
    <mergeCell ref="R16:V17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:I1"/>
    <mergeCell ref="F6:F7"/>
    <mergeCell ref="G6:G7"/>
    <mergeCell ref="H6:H7"/>
    <mergeCell ref="K16:P17"/>
    <mergeCell ref="I6:I7"/>
    <mergeCell ref="C10:H10"/>
    <mergeCell ref="K5:P6"/>
    <mergeCell ref="K27:P28"/>
    <mergeCell ref="R27:V28"/>
    <mergeCell ref="A28:A30"/>
    <mergeCell ref="B28:B30"/>
    <mergeCell ref="C28:C30"/>
    <mergeCell ref="D28:D30"/>
    <mergeCell ref="E28:E30"/>
    <mergeCell ref="F28:F30"/>
    <mergeCell ref="I28:I30"/>
    <mergeCell ref="C45:H45"/>
    <mergeCell ref="K39:P40"/>
    <mergeCell ref="R39:V40"/>
    <mergeCell ref="A40:A42"/>
    <mergeCell ref="B40:B42"/>
    <mergeCell ref="C40:C42"/>
    <mergeCell ref="D40:D42"/>
    <mergeCell ref="I40:I42"/>
    <mergeCell ref="C21:H21"/>
    <mergeCell ref="C33:H33"/>
    <mergeCell ref="E40:E42"/>
    <mergeCell ref="F40:F42"/>
    <mergeCell ref="G40:G42"/>
    <mergeCell ref="H40:H42"/>
    <mergeCell ref="G28:G30"/>
    <mergeCell ref="H28:H30"/>
    <mergeCell ref="C57:H57"/>
    <mergeCell ref="K51:P52"/>
    <mergeCell ref="R51:V52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</mergeCells>
  <pageMargins left="0.59055118110236227" right="0.1968503937007874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showZeros="0" zoomScale="60" zoomScaleNormal="60" workbookViewId="0">
      <selection activeCell="AJ12" sqref="AJ12"/>
    </sheetView>
  </sheetViews>
  <sheetFormatPr defaultColWidth="9.140625" defaultRowHeight="15" x14ac:dyDescent="0.25"/>
  <cols>
    <col min="1" max="1" width="10.7109375" style="3" customWidth="1"/>
    <col min="2" max="9" width="12.85546875" style="3" customWidth="1"/>
    <col min="10" max="13" width="9.140625" style="5"/>
    <col min="14" max="14" width="9.140625" style="6"/>
    <col min="15" max="25" width="9.140625" style="5"/>
    <col min="26" max="27" width="9.140625" style="3"/>
    <col min="28" max="28" width="9.140625" style="3" customWidth="1"/>
    <col min="29" max="29" width="4.85546875" style="3" hidden="1" customWidth="1"/>
    <col min="30" max="30" width="14" style="3" hidden="1" customWidth="1"/>
    <col min="31" max="31" width="16.28515625" style="3" hidden="1" customWidth="1"/>
    <col min="32" max="32" width="9.85546875" style="3" hidden="1" customWidth="1"/>
    <col min="33" max="33" width="14.42578125" style="3" hidden="1" customWidth="1"/>
    <col min="34" max="34" width="9.85546875" style="3" hidden="1" customWidth="1"/>
    <col min="35" max="35" width="6.28515625" style="33" hidden="1" customWidth="1"/>
    <col min="36" max="16384" width="9.140625" style="3"/>
  </cols>
  <sheetData>
    <row r="1" spans="1:35" ht="33.75" customHeight="1" x14ac:dyDescent="0.3">
      <c r="A1" s="131" t="str">
        <f>'1-4 классы'!A1</f>
        <v>МБОУ "Кортузская СОШ", с. Кортуз</v>
      </c>
      <c r="B1" s="131"/>
      <c r="C1" s="131"/>
      <c r="D1" s="131"/>
      <c r="E1" s="131"/>
      <c r="F1" s="131"/>
      <c r="G1" s="131"/>
      <c r="H1" s="131"/>
      <c r="I1" s="142"/>
    </row>
    <row r="2" spans="1:35" x14ac:dyDescent="0.25">
      <c r="D2" s="4"/>
      <c r="E2" s="113" t="str">
        <f>'1-4 классы'!D2</f>
        <v>2023-2024 уч. год</v>
      </c>
      <c r="F2" s="113"/>
      <c r="G2" s="4"/>
      <c r="H2" s="4"/>
      <c r="I2" s="4"/>
    </row>
    <row r="3" spans="1:35" s="5" customFormat="1" x14ac:dyDescent="0.25">
      <c r="N3" s="6"/>
      <c r="AI3" s="34"/>
    </row>
    <row r="4" spans="1:35" s="5" customFormat="1" x14ac:dyDescent="0.25">
      <c r="E4" s="114" t="s">
        <v>46</v>
      </c>
      <c r="F4" s="114"/>
      <c r="N4" s="6"/>
      <c r="S4" s="6" t="str">
        <f>E4</f>
        <v>5-9 классы</v>
      </c>
      <c r="AI4" s="34"/>
    </row>
    <row r="5" spans="1:35" s="5" customFormat="1" ht="15" customHeight="1" x14ac:dyDescent="0.25">
      <c r="A5" s="136" t="s">
        <v>0</v>
      </c>
      <c r="B5" s="134" t="s">
        <v>25</v>
      </c>
      <c r="C5" s="134" t="s">
        <v>26</v>
      </c>
      <c r="D5" s="134" t="s">
        <v>18</v>
      </c>
      <c r="E5" s="134" t="s">
        <v>19</v>
      </c>
      <c r="F5" s="134" t="s">
        <v>20</v>
      </c>
      <c r="G5" s="134" t="s">
        <v>21</v>
      </c>
      <c r="H5" s="134" t="s">
        <v>22</v>
      </c>
      <c r="I5" s="134" t="s">
        <v>23</v>
      </c>
      <c r="K5" s="130" t="s">
        <v>31</v>
      </c>
      <c r="L5" s="130"/>
      <c r="M5" s="130"/>
      <c r="N5" s="130"/>
      <c r="O5" s="130"/>
      <c r="P5" s="130"/>
      <c r="Q5" s="130"/>
      <c r="R5" s="130"/>
      <c r="T5" s="130" t="s">
        <v>27</v>
      </c>
      <c r="U5" s="130"/>
      <c r="V5" s="130"/>
      <c r="W5" s="130"/>
      <c r="X5" s="130"/>
      <c r="Y5" s="130"/>
      <c r="Z5" s="130"/>
      <c r="AA5" s="130"/>
      <c r="AI5" s="34"/>
    </row>
    <row r="6" spans="1:35" s="5" customFormat="1" ht="30" customHeight="1" x14ac:dyDescent="0.25">
      <c r="A6" s="136"/>
      <c r="B6" s="135"/>
      <c r="C6" s="135"/>
      <c r="D6" s="135"/>
      <c r="E6" s="135"/>
      <c r="F6" s="135"/>
      <c r="G6" s="135"/>
      <c r="H6" s="135"/>
      <c r="I6" s="143"/>
      <c r="K6" s="130"/>
      <c r="L6" s="130"/>
      <c r="M6" s="130"/>
      <c r="N6" s="130"/>
      <c r="O6" s="130"/>
      <c r="P6" s="130"/>
      <c r="Q6" s="130"/>
      <c r="R6" s="130"/>
      <c r="T6" s="130"/>
      <c r="U6" s="130"/>
      <c r="V6" s="130"/>
      <c r="W6" s="130"/>
      <c r="X6" s="130"/>
      <c r="Y6" s="130"/>
      <c r="Z6" s="130"/>
      <c r="AA6" s="130"/>
      <c r="AB6" s="37"/>
      <c r="AD6" s="5" t="s">
        <v>24</v>
      </c>
      <c r="AE6" s="5" t="s">
        <v>12</v>
      </c>
      <c r="AF6" s="5" t="s">
        <v>13</v>
      </c>
      <c r="AG6" s="5" t="s">
        <v>14</v>
      </c>
      <c r="AH6" s="5" t="s">
        <v>15</v>
      </c>
      <c r="AI6" s="34"/>
    </row>
    <row r="7" spans="1:35" s="5" customFormat="1" ht="28.5" customHeight="1" x14ac:dyDescent="0.25">
      <c r="A7" s="108">
        <f>'5-9 классы'!Q4</f>
        <v>5</v>
      </c>
      <c r="B7" s="108">
        <f>'5-9 классы'!B8</f>
        <v>4.3</v>
      </c>
      <c r="C7" s="108">
        <f>'5-9 классы'!C8</f>
        <v>4</v>
      </c>
      <c r="D7" s="108">
        <f>'5-9 классы'!D8</f>
        <v>3.9</v>
      </c>
      <c r="E7" s="108">
        <f>'5-9 классы'!E8</f>
        <v>3.5</v>
      </c>
      <c r="F7" s="108">
        <f>'5-9 классы'!F8</f>
        <v>4.0999999999999996</v>
      </c>
      <c r="G7" s="108">
        <f>'5-9 классы'!G8</f>
        <v>3.8</v>
      </c>
      <c r="H7" s="108">
        <f>'5-9 классы'!H8</f>
        <v>3.9</v>
      </c>
      <c r="I7" s="108">
        <f>'5-9 классы'!I8</f>
        <v>3.7</v>
      </c>
      <c r="N7" s="6"/>
      <c r="AC7" s="5">
        <f>A7</f>
        <v>5</v>
      </c>
      <c r="AD7" s="34">
        <f>'5-9 классы'!C12</f>
        <v>0</v>
      </c>
      <c r="AE7" s="34">
        <f>'5-9 классы'!D12</f>
        <v>0</v>
      </c>
      <c r="AF7" s="34">
        <f>'5-9 классы'!E12</f>
        <v>2</v>
      </c>
      <c r="AG7" s="34">
        <f>'5-9 классы'!F12</f>
        <v>10</v>
      </c>
      <c r="AH7" s="34">
        <f>'5-9 классы'!G12</f>
        <v>2</v>
      </c>
      <c r="AI7" s="34"/>
    </row>
    <row r="8" spans="1:35" s="5" customFormat="1" ht="28.5" customHeight="1" x14ac:dyDescent="0.25">
      <c r="A8" s="108">
        <f>'5-9 классы'!Q15</f>
        <v>6</v>
      </c>
      <c r="B8" s="108">
        <f>'5-9 классы'!B19</f>
        <v>3.4</v>
      </c>
      <c r="C8" s="108">
        <f>'5-9 классы'!C19</f>
        <v>3.5</v>
      </c>
      <c r="D8" s="108">
        <f>'5-9 классы'!D19</f>
        <v>3.5</v>
      </c>
      <c r="E8" s="108">
        <f>'5-9 классы'!E19</f>
        <v>3.1</v>
      </c>
      <c r="F8" s="108">
        <f>'5-9 классы'!F19</f>
        <v>3.6</v>
      </c>
      <c r="G8" s="108">
        <f>'5-9 классы'!G19</f>
        <v>3.5</v>
      </c>
      <c r="H8" s="108">
        <f>'5-9 классы'!H19</f>
        <v>3.4</v>
      </c>
      <c r="I8" s="108">
        <f>'5-9 классы'!I19</f>
        <v>3.3</v>
      </c>
      <c r="N8" s="6"/>
      <c r="AC8" s="5">
        <f>A8</f>
        <v>6</v>
      </c>
      <c r="AD8" s="34">
        <f>'5-9 классы'!C23</f>
        <v>0</v>
      </c>
      <c r="AE8" s="34">
        <f>'5-9 классы'!D23</f>
        <v>0</v>
      </c>
      <c r="AF8" s="34">
        <f>'5-9 классы'!E23</f>
        <v>7</v>
      </c>
      <c r="AG8" s="34">
        <f>'5-9 классы'!F23</f>
        <v>4</v>
      </c>
      <c r="AH8" s="34">
        <f>'5-9 классы'!G23</f>
        <v>2</v>
      </c>
      <c r="AI8" s="34"/>
    </row>
    <row r="9" spans="1:35" s="5" customFormat="1" ht="28.5" customHeight="1" x14ac:dyDescent="0.25">
      <c r="A9" s="108">
        <f>'5-9 классы'!Q26</f>
        <v>7</v>
      </c>
      <c r="B9" s="108">
        <f>'5-9 классы'!B31</f>
        <v>4.5</v>
      </c>
      <c r="C9" s="108">
        <f>'5-9 классы'!C31</f>
        <v>4</v>
      </c>
      <c r="D9" s="108">
        <f>'5-9 классы'!D31</f>
        <v>4.2</v>
      </c>
      <c r="E9" s="108">
        <f>'5-9 классы'!E31</f>
        <v>3.9</v>
      </c>
      <c r="F9" s="108">
        <f>'5-9 классы'!F31</f>
        <v>4.3</v>
      </c>
      <c r="G9" s="108">
        <f>'5-9 классы'!G31</f>
        <v>4</v>
      </c>
      <c r="H9" s="108">
        <f>'5-9 классы'!H31</f>
        <v>4</v>
      </c>
      <c r="I9" s="108">
        <f>'5-9 классы'!I31</f>
        <v>3.5</v>
      </c>
      <c r="N9" s="6"/>
      <c r="AC9" s="5">
        <f>A9</f>
        <v>7</v>
      </c>
      <c r="AD9" s="34">
        <f>'5-9 классы'!C35</f>
        <v>0</v>
      </c>
      <c r="AE9" s="34">
        <f>'5-9 классы'!D35</f>
        <v>1</v>
      </c>
      <c r="AF9" s="34">
        <f>'5-9 классы'!E35</f>
        <v>1</v>
      </c>
      <c r="AG9" s="34">
        <f>'5-9 классы'!F35</f>
        <v>6</v>
      </c>
      <c r="AH9" s="34">
        <f>'5-9 классы'!G35</f>
        <v>6</v>
      </c>
      <c r="AI9" s="34"/>
    </row>
    <row r="10" spans="1:35" s="5" customFormat="1" ht="28.5" customHeight="1" x14ac:dyDescent="0.25">
      <c r="A10" s="108">
        <f>'5-9 классы'!Q38</f>
        <v>8</v>
      </c>
      <c r="B10" s="108">
        <f>'5-9 классы'!B43</f>
        <v>4.0999999999999996</v>
      </c>
      <c r="C10" s="108">
        <f>'5-9 классы'!C43</f>
        <v>3.6</v>
      </c>
      <c r="D10" s="108">
        <f>'5-9 классы'!D43</f>
        <v>3.6</v>
      </c>
      <c r="E10" s="108">
        <f>'5-9 классы'!E43</f>
        <v>3.2</v>
      </c>
      <c r="F10" s="108">
        <f>'5-9 классы'!F43</f>
        <v>3.7</v>
      </c>
      <c r="G10" s="108">
        <f>'5-9 классы'!G43</f>
        <v>2.9</v>
      </c>
      <c r="H10" s="108">
        <f>'5-9 классы'!H43</f>
        <v>2.7</v>
      </c>
      <c r="I10" s="108">
        <f>'5-9 классы'!I43</f>
        <v>2.2000000000000002</v>
      </c>
      <c r="N10" s="6"/>
      <c r="AC10" s="5">
        <f>A10</f>
        <v>8</v>
      </c>
      <c r="AD10" s="34">
        <f>'5-9 классы'!C47</f>
        <v>0</v>
      </c>
      <c r="AE10" s="34">
        <f>'5-9 классы'!D47</f>
        <v>0</v>
      </c>
      <c r="AF10" s="34">
        <f>'5-9 классы'!E47</f>
        <v>7</v>
      </c>
      <c r="AG10" s="34">
        <f>'5-9 классы'!F47</f>
        <v>4</v>
      </c>
      <c r="AH10" s="34">
        <f>'5-9 классы'!G47</f>
        <v>1</v>
      </c>
      <c r="AI10" s="34"/>
    </row>
    <row r="11" spans="1:35" s="5" customFormat="1" ht="28.5" customHeight="1" x14ac:dyDescent="0.25">
      <c r="A11" s="108">
        <f>'5-9 классы'!Q50</f>
        <v>9</v>
      </c>
      <c r="B11" s="108">
        <f>'5-9 классы'!B55</f>
        <v>3.7</v>
      </c>
      <c r="C11" s="108">
        <f>'5-9 классы'!C55</f>
        <v>3.7</v>
      </c>
      <c r="D11" s="108">
        <f>'5-9 классы'!D55</f>
        <v>3.6</v>
      </c>
      <c r="E11" s="108">
        <f>'5-9 классы'!E55</f>
        <v>3.7</v>
      </c>
      <c r="F11" s="108">
        <f>'5-9 классы'!F55</f>
        <v>4.2</v>
      </c>
      <c r="G11" s="108">
        <f>'5-9 классы'!G55</f>
        <v>3.9</v>
      </c>
      <c r="H11" s="108">
        <f>'5-9 классы'!H55</f>
        <v>3.8</v>
      </c>
      <c r="I11" s="108">
        <f>'5-9 классы'!I55</f>
        <v>3.7</v>
      </c>
      <c r="N11" s="6"/>
      <c r="AC11" s="5">
        <f>A11</f>
        <v>9</v>
      </c>
      <c r="AD11" s="34">
        <f>'5-9 классы'!C59</f>
        <v>0</v>
      </c>
      <c r="AE11" s="34">
        <f>'5-9 классы'!D59</f>
        <v>0</v>
      </c>
      <c r="AF11" s="34">
        <f>'5-9 классы'!E59</f>
        <v>8</v>
      </c>
      <c r="AG11" s="34">
        <f>'5-9 классы'!F59</f>
        <v>3</v>
      </c>
      <c r="AH11" s="34">
        <f>'5-9 классы'!G59</f>
        <v>6</v>
      </c>
      <c r="AI11" s="34"/>
    </row>
    <row r="12" spans="1:35" s="5" customFormat="1" ht="28.5" customHeight="1" x14ac:dyDescent="0.25">
      <c r="A12" s="109" t="s">
        <v>3</v>
      </c>
      <c r="B12" s="110">
        <f t="shared" ref="B12:I12" si="0">AVERAGE(B7:B11)</f>
        <v>3.9999999999999991</v>
      </c>
      <c r="C12" s="110">
        <f t="shared" si="0"/>
        <v>3.7600000000000002</v>
      </c>
      <c r="D12" s="110">
        <f t="shared" si="0"/>
        <v>3.7600000000000002</v>
      </c>
      <c r="E12" s="110">
        <f t="shared" si="0"/>
        <v>3.4799999999999995</v>
      </c>
      <c r="F12" s="110">
        <f t="shared" si="0"/>
        <v>3.9799999999999995</v>
      </c>
      <c r="G12" s="110">
        <f t="shared" si="0"/>
        <v>3.62</v>
      </c>
      <c r="H12" s="110">
        <f t="shared" si="0"/>
        <v>3.56</v>
      </c>
      <c r="I12" s="110">
        <f t="shared" si="0"/>
        <v>3.28</v>
      </c>
      <c r="N12" s="6"/>
      <c r="AD12" s="34">
        <f>SUM(AD7:AD11)</f>
        <v>0</v>
      </c>
      <c r="AE12" s="34">
        <f>SUM(AE7:AE11)</f>
        <v>1</v>
      </c>
      <c r="AF12" s="34">
        <f>SUM(AF7:AF11)</f>
        <v>25</v>
      </c>
      <c r="AG12" s="34">
        <f>SUM(AG7:AG11)</f>
        <v>27</v>
      </c>
      <c r="AH12" s="34">
        <f>SUM(AH7:AH11)</f>
        <v>17</v>
      </c>
      <c r="AI12" s="34">
        <f>SUM(AD12:AH12)</f>
        <v>70</v>
      </c>
    </row>
    <row r="13" spans="1:35" s="5" customFormat="1" ht="18.75" customHeight="1" x14ac:dyDescent="0.25">
      <c r="N13" s="6"/>
      <c r="AD13" s="118">
        <f>AD12/AI12</f>
        <v>0</v>
      </c>
      <c r="AE13" s="118">
        <f>AE12/AI12</f>
        <v>1.4285714285714285E-2</v>
      </c>
      <c r="AF13" s="118">
        <f>AF12/AI12</f>
        <v>0.35714285714285715</v>
      </c>
      <c r="AG13" s="118">
        <f>AG12/AI12</f>
        <v>0.38571428571428573</v>
      </c>
      <c r="AH13" s="118">
        <f>AH12/AI12</f>
        <v>0.24285714285714285</v>
      </c>
      <c r="AI13" s="34"/>
    </row>
    <row r="14" spans="1:35" s="5" customFormat="1" x14ac:dyDescent="0.25">
      <c r="N14" s="6"/>
      <c r="AI14" s="34"/>
    </row>
    <row r="15" spans="1:35" s="5" customFormat="1" x14ac:dyDescent="0.25">
      <c r="N15" s="6"/>
      <c r="AI15" s="34"/>
    </row>
  </sheetData>
  <sheetProtection algorithmName="SHA-512" hashValue="ZnSr7tGawWNoNfmN5dkrPCTMKnnFDBcLNdQNzA+aY9UGcCJ/o36SINUbb7kv73Q/6mzdNluwtapx0/GvAIZchw==" saltValue="h7EtdDCkUS0ShmewyNFQ+Q==" spinCount="100000" sheet="1" objects="1" scenarios="1" deleteRows="0" selectLockedCells="1"/>
  <mergeCells count="12">
    <mergeCell ref="K5:R6"/>
    <mergeCell ref="A5:A6"/>
    <mergeCell ref="T5:AA6"/>
    <mergeCell ref="F5:F6"/>
    <mergeCell ref="A1:I1"/>
    <mergeCell ref="G5:G6"/>
    <mergeCell ref="H5:H6"/>
    <mergeCell ref="I5:I6"/>
    <mergeCell ref="B5:B6"/>
    <mergeCell ref="C5:C6"/>
    <mergeCell ref="D5:D6"/>
    <mergeCell ref="E5:E6"/>
  </mergeCells>
  <pageMargins left="1.9685039370078741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70" zoomScaleNormal="70" workbookViewId="0">
      <selection activeCell="C23" sqref="C23"/>
    </sheetView>
  </sheetViews>
  <sheetFormatPr defaultColWidth="9.140625" defaultRowHeight="15" x14ac:dyDescent="0.25"/>
  <cols>
    <col min="1" max="1" width="14.28515625" style="13" customWidth="1"/>
    <col min="2" max="9" width="13.140625" style="2" customWidth="1"/>
    <col min="10" max="13" width="9.140625" style="2"/>
    <col min="14" max="14" width="9.140625" style="8"/>
    <col min="15" max="17" width="9.140625" style="2"/>
    <col min="18" max="22" width="9.7109375" style="2" customWidth="1"/>
    <col min="23" max="23" width="9.28515625" style="2" customWidth="1"/>
    <col min="24" max="24" width="12.140625" style="2" hidden="1" customWidth="1"/>
    <col min="25" max="25" width="2.42578125" style="2" hidden="1" customWidth="1"/>
    <col min="26" max="26" width="8.28515625" style="44" hidden="1" customWidth="1"/>
    <col min="27" max="27" width="0" style="2" hidden="1" customWidth="1"/>
    <col min="28" max="16384" width="9.140625" style="2"/>
  </cols>
  <sheetData>
    <row r="1" spans="1:26" ht="33.75" customHeight="1" x14ac:dyDescent="0.25">
      <c r="A1" s="125" t="str">
        <f>'1-4 классы'!A1</f>
        <v>МБОУ "Кортузская СОШ", с. Кортуз</v>
      </c>
      <c r="B1" s="125"/>
      <c r="C1" s="125"/>
      <c r="D1" s="125"/>
      <c r="E1" s="125"/>
      <c r="F1" s="125"/>
      <c r="G1" s="125"/>
      <c r="H1" s="125"/>
      <c r="I1" s="140"/>
    </row>
    <row r="2" spans="1:26" x14ac:dyDescent="0.25">
      <c r="B2" s="13"/>
      <c r="D2" s="28"/>
      <c r="E2" s="115" t="str">
        <f>'1-4 классы'!D2</f>
        <v>2023-2024 уч. год</v>
      </c>
      <c r="F2" s="115"/>
      <c r="H2" s="1"/>
      <c r="I2" s="1" t="s">
        <v>1</v>
      </c>
    </row>
    <row r="3" spans="1:26" x14ac:dyDescent="0.25">
      <c r="C3" s="1"/>
      <c r="D3" s="28"/>
      <c r="E3" s="40"/>
      <c r="F3" s="1"/>
      <c r="G3" s="1"/>
      <c r="H3" s="1"/>
      <c r="I3" s="1"/>
    </row>
    <row r="4" spans="1:26" x14ac:dyDescent="0.25">
      <c r="E4" s="112">
        <v>10</v>
      </c>
      <c r="F4" s="112"/>
      <c r="Q4" s="8">
        <f>E4</f>
        <v>10</v>
      </c>
      <c r="X4" s="36" t="s">
        <v>11</v>
      </c>
      <c r="Y4" s="29">
        <f>C12</f>
        <v>0</v>
      </c>
      <c r="Z4" s="44">
        <f>Y4/Y9</f>
        <v>0</v>
      </c>
    </row>
    <row r="5" spans="1:26" ht="15" customHeight="1" x14ac:dyDescent="0.25">
      <c r="D5" s="1"/>
      <c r="K5" s="129" t="s">
        <v>31</v>
      </c>
      <c r="L5" s="129"/>
      <c r="M5" s="129"/>
      <c r="N5" s="129"/>
      <c r="O5" s="129"/>
      <c r="P5" s="129"/>
      <c r="Q5" s="30"/>
      <c r="R5" s="129" t="s">
        <v>27</v>
      </c>
      <c r="S5" s="129"/>
      <c r="T5" s="129"/>
      <c r="U5" s="129"/>
      <c r="V5" s="129"/>
      <c r="W5" s="30"/>
      <c r="X5" s="31" t="s">
        <v>12</v>
      </c>
      <c r="Y5" s="29">
        <f>D12</f>
        <v>0</v>
      </c>
      <c r="Z5" s="44">
        <f>Y5/Y9</f>
        <v>0</v>
      </c>
    </row>
    <row r="6" spans="1:26" ht="15" customHeight="1" x14ac:dyDescent="0.25">
      <c r="A6" s="137" t="str">
        <f>'5-9 классы'!A6:A7</f>
        <v>Направление воспитательной деятельности</v>
      </c>
      <c r="B6" s="137" t="str">
        <f>'5-9 классы'!B6:B7</f>
        <v>Гражданское воспитание</v>
      </c>
      <c r="C6" s="137" t="str">
        <f>'5-9 классы'!C6:C7</f>
        <v>Патриотическое воспитание</v>
      </c>
      <c r="D6" s="137" t="str">
        <f>'5-9 классы'!D6:D7</f>
        <v>Духовно-нравственное воспитание</v>
      </c>
      <c r="E6" s="137" t="str">
        <f>'5-9 классы'!E6:E7</f>
        <v>Эстетическое воспитания</v>
      </c>
      <c r="F6" s="137" t="str">
        <f>'5-9 классы'!F6:F7</f>
        <v>Физическое воспитание</v>
      </c>
      <c r="G6" s="137" t="str">
        <f>'5-9 классы'!G6:G7</f>
        <v>Трудовое воспитание</v>
      </c>
      <c r="H6" s="137" t="str">
        <f>'5-9 классы'!H6:H7</f>
        <v>Экологическое воспитание</v>
      </c>
      <c r="I6" s="137" t="str">
        <f>'5-9 классы'!I6:I7</f>
        <v>Ценность научного познания</v>
      </c>
      <c r="K6" s="129"/>
      <c r="L6" s="129"/>
      <c r="M6" s="129"/>
      <c r="N6" s="129"/>
      <c r="O6" s="129"/>
      <c r="P6" s="129"/>
      <c r="Q6" s="30"/>
      <c r="R6" s="129"/>
      <c r="S6" s="129"/>
      <c r="T6" s="129"/>
      <c r="U6" s="129"/>
      <c r="V6" s="129"/>
      <c r="W6" s="30"/>
      <c r="X6" s="31" t="s">
        <v>13</v>
      </c>
      <c r="Y6" s="29">
        <f>E12</f>
        <v>0</v>
      </c>
      <c r="Z6" s="44">
        <f>Y6/Y9</f>
        <v>0</v>
      </c>
    </row>
    <row r="7" spans="1:26" ht="24" customHeight="1" x14ac:dyDescent="0.25">
      <c r="A7" s="138"/>
      <c r="B7" s="138"/>
      <c r="C7" s="138"/>
      <c r="D7" s="138"/>
      <c r="E7" s="138"/>
      <c r="F7" s="138"/>
      <c r="G7" s="138"/>
      <c r="H7" s="138"/>
      <c r="I7" s="139"/>
      <c r="X7" s="38" t="s">
        <v>14</v>
      </c>
      <c r="Y7" s="29">
        <f>F12</f>
        <v>2</v>
      </c>
      <c r="Z7" s="44">
        <f>Y7/Y9</f>
        <v>0.4</v>
      </c>
    </row>
    <row r="8" spans="1:26" ht="25.5" x14ac:dyDescent="0.25">
      <c r="A8" s="73" t="s">
        <v>2</v>
      </c>
      <c r="B8" s="7">
        <v>4.7</v>
      </c>
      <c r="C8" s="7">
        <v>4.9000000000000004</v>
      </c>
      <c r="D8" s="7">
        <v>4.4000000000000004</v>
      </c>
      <c r="E8" s="7">
        <v>4.4000000000000004</v>
      </c>
      <c r="F8" s="7">
        <v>4.5</v>
      </c>
      <c r="G8" s="7">
        <v>4.5</v>
      </c>
      <c r="H8" s="7">
        <v>4.5999999999999996</v>
      </c>
      <c r="I8" s="7">
        <v>4.4000000000000004</v>
      </c>
      <c r="X8" s="38" t="s">
        <v>15</v>
      </c>
      <c r="Y8" s="29">
        <f>G12</f>
        <v>3</v>
      </c>
      <c r="Z8" s="44">
        <f>Y8/Y9</f>
        <v>0.6</v>
      </c>
    </row>
    <row r="9" spans="1:26" x14ac:dyDescent="0.25">
      <c r="A9" s="27"/>
      <c r="B9" s="35"/>
      <c r="C9" s="35"/>
      <c r="D9" s="35"/>
      <c r="E9" s="35"/>
      <c r="F9" s="35"/>
      <c r="G9" s="35"/>
      <c r="H9" s="35"/>
      <c r="I9" s="35"/>
      <c r="K9" s="2" t="s">
        <v>1</v>
      </c>
      <c r="Y9" s="2">
        <f>SUM(Y4:Y8)</f>
        <v>5</v>
      </c>
      <c r="Z9" s="44">
        <f>SUM(Z4:Z8)</f>
        <v>1</v>
      </c>
    </row>
    <row r="10" spans="1:26" x14ac:dyDescent="0.25">
      <c r="B10" s="46"/>
      <c r="C10" s="124" t="s">
        <v>30</v>
      </c>
      <c r="D10" s="124"/>
      <c r="E10" s="124"/>
      <c r="F10" s="124"/>
      <c r="G10" s="124"/>
      <c r="H10" s="124"/>
      <c r="I10" s="35"/>
    </row>
    <row r="11" spans="1:26" x14ac:dyDescent="0.25">
      <c r="B11" s="1"/>
      <c r="C11" s="73" t="s">
        <v>11</v>
      </c>
      <c r="D11" s="76" t="s">
        <v>12</v>
      </c>
      <c r="E11" s="76" t="s">
        <v>13</v>
      </c>
      <c r="F11" s="76" t="s">
        <v>14</v>
      </c>
      <c r="G11" s="76" t="s">
        <v>15</v>
      </c>
      <c r="H11" s="78" t="s">
        <v>28</v>
      </c>
      <c r="I11" s="35"/>
    </row>
    <row r="12" spans="1:26" x14ac:dyDescent="0.25">
      <c r="B12" s="22"/>
      <c r="C12" s="23">
        <v>0</v>
      </c>
      <c r="D12" s="23">
        <v>0</v>
      </c>
      <c r="E12" s="23">
        <v>0</v>
      </c>
      <c r="F12" s="23">
        <v>2</v>
      </c>
      <c r="G12" s="23">
        <v>3</v>
      </c>
      <c r="H12" s="100">
        <f>SUM(C12:G12)</f>
        <v>5</v>
      </c>
    </row>
    <row r="13" spans="1:26" x14ac:dyDescent="0.25">
      <c r="N13" s="2"/>
    </row>
    <row r="14" spans="1:26" s="24" customFormat="1" x14ac:dyDescent="0.25">
      <c r="A14" s="32"/>
      <c r="D14" s="24" t="s">
        <v>1</v>
      </c>
      <c r="N14" s="25"/>
      <c r="Z14" s="45"/>
    </row>
    <row r="15" spans="1:26" x14ac:dyDescent="0.25">
      <c r="E15" s="112">
        <v>11</v>
      </c>
      <c r="F15" s="112"/>
      <c r="N15" s="2"/>
      <c r="Q15" s="8">
        <f>E15</f>
        <v>11</v>
      </c>
    </row>
    <row r="16" spans="1:26" ht="15" customHeight="1" x14ac:dyDescent="0.25">
      <c r="D16" s="1"/>
      <c r="K16" s="129" t="s">
        <v>31</v>
      </c>
      <c r="L16" s="129"/>
      <c r="M16" s="129"/>
      <c r="N16" s="129"/>
      <c r="O16" s="129"/>
      <c r="P16" s="129"/>
      <c r="Q16" s="30"/>
      <c r="R16" s="129" t="str">
        <f>R5</f>
        <v>Количество обучающихся 
по уровням сформированности результата (%)</v>
      </c>
      <c r="S16" s="129"/>
      <c r="T16" s="129"/>
      <c r="U16" s="129"/>
      <c r="V16" s="129"/>
      <c r="W16" s="30"/>
      <c r="X16" s="30"/>
    </row>
    <row r="17" spans="1:26" ht="28.5" customHeight="1" x14ac:dyDescent="0.25">
      <c r="A17" s="122" t="str">
        <f t="shared" ref="A17:H17" si="0">A6</f>
        <v>Направление воспитательной деятельности</v>
      </c>
      <c r="B17" s="122" t="str">
        <f t="shared" si="0"/>
        <v>Гражданское воспитание</v>
      </c>
      <c r="C17" s="122" t="str">
        <f t="shared" si="0"/>
        <v>Патриотическое воспитание</v>
      </c>
      <c r="D17" s="122" t="str">
        <f t="shared" si="0"/>
        <v>Духовно-нравственное воспитание</v>
      </c>
      <c r="E17" s="122" t="str">
        <f t="shared" si="0"/>
        <v>Эстетическое воспитания</v>
      </c>
      <c r="F17" s="122" t="str">
        <f t="shared" si="0"/>
        <v>Физическое воспитание</v>
      </c>
      <c r="G17" s="122" t="str">
        <f t="shared" si="0"/>
        <v>Трудовое воспитание</v>
      </c>
      <c r="H17" s="122" t="str">
        <f t="shared" si="0"/>
        <v>Экологическое воспитание</v>
      </c>
      <c r="I17" s="137" t="str">
        <f>I6</f>
        <v>Ценность научного познания</v>
      </c>
      <c r="K17" s="129"/>
      <c r="L17" s="129"/>
      <c r="M17" s="129"/>
      <c r="N17" s="129"/>
      <c r="O17" s="129"/>
      <c r="P17" s="129"/>
      <c r="Q17" s="30"/>
      <c r="R17" s="129"/>
      <c r="S17" s="129"/>
      <c r="T17" s="129"/>
      <c r="U17" s="129"/>
      <c r="V17" s="129"/>
      <c r="W17" s="30"/>
      <c r="X17" s="36" t="s">
        <v>11</v>
      </c>
      <c r="Y17" s="29">
        <f>C23</f>
        <v>0</v>
      </c>
      <c r="Z17" s="44">
        <f>Y17/Y22</f>
        <v>0</v>
      </c>
    </row>
    <row r="18" spans="1:26" ht="14.25" customHeight="1" x14ac:dyDescent="0.25">
      <c r="A18" s="122"/>
      <c r="B18" s="122"/>
      <c r="C18" s="122"/>
      <c r="D18" s="122"/>
      <c r="E18" s="122"/>
      <c r="F18" s="122"/>
      <c r="G18" s="122"/>
      <c r="H18" s="122"/>
      <c r="I18" s="139"/>
      <c r="X18" s="38" t="s">
        <v>12</v>
      </c>
      <c r="Y18" s="29">
        <f>D23</f>
        <v>0</v>
      </c>
      <c r="Z18" s="44">
        <f>Y18/Y22</f>
        <v>0</v>
      </c>
    </row>
    <row r="19" spans="1:26" ht="25.5" x14ac:dyDescent="0.25">
      <c r="A19" s="73" t="s">
        <v>2</v>
      </c>
      <c r="B19" s="7">
        <v>3.3</v>
      </c>
      <c r="C19" s="7">
        <v>3.4</v>
      </c>
      <c r="D19" s="7">
        <v>3.3</v>
      </c>
      <c r="E19" s="7">
        <v>3.1</v>
      </c>
      <c r="F19" s="7">
        <v>3.5</v>
      </c>
      <c r="G19" s="7">
        <v>3</v>
      </c>
      <c r="H19" s="7">
        <v>3.7</v>
      </c>
      <c r="I19" s="7">
        <v>3.4</v>
      </c>
      <c r="K19" s="2" t="s">
        <v>1</v>
      </c>
      <c r="X19" s="21" t="s">
        <v>13</v>
      </c>
      <c r="Y19" s="29">
        <f>E23</f>
        <v>2</v>
      </c>
      <c r="Z19" s="44">
        <f>Y19/Y22</f>
        <v>0.5</v>
      </c>
    </row>
    <row r="20" spans="1:26" x14ac:dyDescent="0.25">
      <c r="A20" s="27"/>
      <c r="B20" s="35"/>
      <c r="C20" s="35"/>
      <c r="D20" s="35"/>
      <c r="E20" s="35"/>
      <c r="F20" s="35"/>
      <c r="G20" s="35"/>
      <c r="H20" s="35"/>
      <c r="I20" s="35"/>
      <c r="X20" s="21" t="s">
        <v>14</v>
      </c>
      <c r="Y20" s="29">
        <f>F23</f>
        <v>2</v>
      </c>
      <c r="Z20" s="44">
        <f>Y20/Y22</f>
        <v>0.5</v>
      </c>
    </row>
    <row r="21" spans="1:26" x14ac:dyDescent="0.25">
      <c r="B21" s="46"/>
      <c r="C21" s="124" t="s">
        <v>30</v>
      </c>
      <c r="D21" s="124"/>
      <c r="E21" s="124"/>
      <c r="F21" s="124"/>
      <c r="G21" s="124"/>
      <c r="H21" s="124"/>
      <c r="I21" s="35"/>
      <c r="X21" s="21" t="s">
        <v>15</v>
      </c>
      <c r="Y21" s="29">
        <f>G23</f>
        <v>0</v>
      </c>
      <c r="Z21" s="44">
        <f>Y21/Y22</f>
        <v>0</v>
      </c>
    </row>
    <row r="22" spans="1:26" x14ac:dyDescent="0.25">
      <c r="B22" s="1"/>
      <c r="C22" s="73" t="s">
        <v>11</v>
      </c>
      <c r="D22" s="76" t="s">
        <v>12</v>
      </c>
      <c r="E22" s="76" t="s">
        <v>13</v>
      </c>
      <c r="F22" s="76" t="s">
        <v>14</v>
      </c>
      <c r="G22" s="76" t="s">
        <v>15</v>
      </c>
      <c r="H22" s="78" t="s">
        <v>28</v>
      </c>
      <c r="I22" s="35"/>
      <c r="Y22" s="2">
        <f>SUM(Y17:Y21)</f>
        <v>4</v>
      </c>
      <c r="Z22" s="44">
        <f>SUM(Z17:Z21)</f>
        <v>1</v>
      </c>
    </row>
    <row r="23" spans="1:26" x14ac:dyDescent="0.25">
      <c r="B23" s="22"/>
      <c r="C23" s="23">
        <v>0</v>
      </c>
      <c r="D23" s="23">
        <v>0</v>
      </c>
      <c r="E23" s="23">
        <v>2</v>
      </c>
      <c r="F23" s="23">
        <v>2</v>
      </c>
      <c r="G23" s="23">
        <v>0</v>
      </c>
      <c r="H23" s="100">
        <f>SUM(C23:G23)</f>
        <v>4</v>
      </c>
      <c r="I23" s="35"/>
    </row>
    <row r="24" spans="1:26" x14ac:dyDescent="0.25">
      <c r="A24" s="27"/>
      <c r="B24" s="35"/>
      <c r="C24" s="35"/>
      <c r="D24" s="35"/>
      <c r="E24" s="35"/>
      <c r="F24" s="35"/>
      <c r="G24" s="35"/>
    </row>
    <row r="25" spans="1:26" s="24" customFormat="1" x14ac:dyDescent="0.25">
      <c r="A25" s="32"/>
      <c r="D25" s="24" t="s">
        <v>1</v>
      </c>
      <c r="N25" s="25"/>
      <c r="Z25" s="45"/>
    </row>
  </sheetData>
  <sheetProtection algorithmName="SHA-512" hashValue="zkvJFypWiWpBmZiWKPii2MTu02lsiRmSbrKW+TxxW0yHpXybm9EgMu93cUv1a80gcg4qwIaM6Ehg4eu7po10xQ==" saltValue="qOzMrYTmdkJiz/izUJEXjQ==" spinCount="100000" sheet="1" objects="1" scenarios="1" deleteRows="0" selectLockedCells="1"/>
  <mergeCells count="25">
    <mergeCell ref="A1:I1"/>
    <mergeCell ref="C10:H10"/>
    <mergeCell ref="C21:H21"/>
    <mergeCell ref="A17:A18"/>
    <mergeCell ref="B17:B18"/>
    <mergeCell ref="C17:C18"/>
    <mergeCell ref="D17:D18"/>
    <mergeCell ref="E17:E18"/>
    <mergeCell ref="K16:P17"/>
    <mergeCell ref="R16:V17"/>
    <mergeCell ref="F17:F18"/>
    <mergeCell ref="G17:G18"/>
    <mergeCell ref="H17:H18"/>
    <mergeCell ref="I17:I18"/>
    <mergeCell ref="K5:P6"/>
    <mergeCell ref="R5:V6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59055118110236227" right="0.1968503937007874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showZeros="0" zoomScale="60" zoomScaleNormal="60" workbookViewId="0">
      <selection activeCell="J1" sqref="J1"/>
    </sheetView>
  </sheetViews>
  <sheetFormatPr defaultColWidth="9.140625" defaultRowHeight="15" x14ac:dyDescent="0.25"/>
  <cols>
    <col min="1" max="1" width="10.7109375" style="3" customWidth="1"/>
    <col min="2" max="9" width="12.85546875" style="3" customWidth="1"/>
    <col min="10" max="13" width="9.140625" style="5"/>
    <col min="14" max="14" width="9.140625" style="6"/>
    <col min="15" max="25" width="9.140625" style="5"/>
    <col min="26" max="28" width="9.140625" style="3"/>
    <col min="29" max="29" width="4.28515625" style="3" bestFit="1" customWidth="1"/>
    <col min="30" max="30" width="6.140625" style="41" hidden="1" customWidth="1"/>
    <col min="31" max="31" width="14" style="3" hidden="1" customWidth="1"/>
    <col min="32" max="32" width="16.28515625" style="3" hidden="1" customWidth="1"/>
    <col min="33" max="33" width="9.85546875" style="3" hidden="1" customWidth="1"/>
    <col min="34" max="34" width="14.42578125" style="3" hidden="1" customWidth="1"/>
    <col min="35" max="35" width="9.85546875" style="3" hidden="1" customWidth="1"/>
    <col min="36" max="36" width="8.5703125" style="3" hidden="1" customWidth="1"/>
    <col min="37" max="16384" width="9.140625" style="3"/>
  </cols>
  <sheetData>
    <row r="1" spans="1:36" ht="33.75" customHeight="1" x14ac:dyDescent="0.25">
      <c r="A1" s="131" t="str">
        <f>'1-4 классы'!A1</f>
        <v>МБОУ "Кортузская СОШ", с. Кортуз</v>
      </c>
      <c r="B1" s="131"/>
      <c r="C1" s="131"/>
      <c r="D1" s="131"/>
      <c r="E1" s="131"/>
      <c r="F1" s="131"/>
      <c r="G1" s="131"/>
      <c r="H1" s="131"/>
      <c r="I1" s="144"/>
    </row>
    <row r="2" spans="1:36" x14ac:dyDescent="0.25">
      <c r="D2" s="75"/>
      <c r="E2" s="113" t="str">
        <f>'1-4 классы'!D2</f>
        <v>2023-2024 уч. год</v>
      </c>
      <c r="F2" s="113"/>
      <c r="G2" s="75"/>
      <c r="H2" s="75"/>
      <c r="I2" s="75"/>
    </row>
    <row r="3" spans="1:36" s="5" customFormat="1" x14ac:dyDescent="0.25">
      <c r="N3" s="6"/>
      <c r="AD3" s="42"/>
    </row>
    <row r="4" spans="1:36" s="5" customFormat="1" x14ac:dyDescent="0.25">
      <c r="E4" s="114" t="s">
        <v>47</v>
      </c>
      <c r="F4" s="114"/>
      <c r="N4" s="6"/>
      <c r="S4" s="6" t="str">
        <f>E4</f>
        <v>10-11 классы</v>
      </c>
      <c r="AD4" s="42"/>
    </row>
    <row r="5" spans="1:36" s="5" customFormat="1" ht="18.75" customHeight="1" x14ac:dyDescent="0.25">
      <c r="A5" s="136" t="s">
        <v>0</v>
      </c>
      <c r="B5" s="134" t="s">
        <v>25</v>
      </c>
      <c r="C5" s="134" t="s">
        <v>26</v>
      </c>
      <c r="D5" s="134" t="s">
        <v>18</v>
      </c>
      <c r="E5" s="134" t="s">
        <v>19</v>
      </c>
      <c r="F5" s="134" t="s">
        <v>20</v>
      </c>
      <c r="G5" s="134" t="s">
        <v>21</v>
      </c>
      <c r="H5" s="134" t="s">
        <v>22</v>
      </c>
      <c r="I5" s="134" t="s">
        <v>23</v>
      </c>
      <c r="K5" s="145" t="s">
        <v>31</v>
      </c>
      <c r="L5" s="145"/>
      <c r="M5" s="145"/>
      <c r="N5" s="145"/>
      <c r="O5" s="145"/>
      <c r="P5" s="145"/>
      <c r="Q5" s="145"/>
      <c r="R5" s="145"/>
      <c r="T5" s="145" t="s">
        <v>27</v>
      </c>
      <c r="U5" s="145"/>
      <c r="V5" s="145"/>
      <c r="W5" s="145"/>
      <c r="X5" s="145"/>
      <c r="Y5" s="145"/>
      <c r="Z5" s="145"/>
      <c r="AA5" s="145"/>
      <c r="AD5" s="42"/>
    </row>
    <row r="6" spans="1:36" s="5" customFormat="1" ht="18.75" customHeight="1" x14ac:dyDescent="0.25">
      <c r="A6" s="136"/>
      <c r="B6" s="135"/>
      <c r="C6" s="135"/>
      <c r="D6" s="135"/>
      <c r="E6" s="135"/>
      <c r="F6" s="135"/>
      <c r="G6" s="135"/>
      <c r="H6" s="135"/>
      <c r="I6" s="143"/>
      <c r="K6" s="145"/>
      <c r="L6" s="145"/>
      <c r="M6" s="145"/>
      <c r="N6" s="145"/>
      <c r="O6" s="145"/>
      <c r="P6" s="145"/>
      <c r="Q6" s="145"/>
      <c r="R6" s="145"/>
      <c r="T6" s="145"/>
      <c r="U6" s="145"/>
      <c r="V6" s="145"/>
      <c r="W6" s="145"/>
      <c r="X6" s="145"/>
      <c r="Y6" s="145"/>
      <c r="Z6" s="145"/>
      <c r="AA6" s="145"/>
      <c r="AB6" s="37"/>
      <c r="AD6" s="42"/>
      <c r="AE6" s="5" t="s">
        <v>24</v>
      </c>
      <c r="AF6" s="5" t="s">
        <v>12</v>
      </c>
      <c r="AG6" s="5" t="s">
        <v>13</v>
      </c>
      <c r="AH6" s="5" t="s">
        <v>14</v>
      </c>
      <c r="AI6" s="5" t="s">
        <v>15</v>
      </c>
    </row>
    <row r="7" spans="1:36" s="5" customFormat="1" ht="45" customHeight="1" x14ac:dyDescent="0.25">
      <c r="A7" s="108">
        <f>'10-11 классы'!Q4</f>
        <v>10</v>
      </c>
      <c r="B7" s="108">
        <f>'10-11 классы'!B8</f>
        <v>4.7</v>
      </c>
      <c r="C7" s="108">
        <f>'10-11 классы'!C8</f>
        <v>4.9000000000000004</v>
      </c>
      <c r="D7" s="108">
        <f>'10-11 классы'!D8</f>
        <v>4.4000000000000004</v>
      </c>
      <c r="E7" s="108">
        <f>'10-11 классы'!E8</f>
        <v>4.4000000000000004</v>
      </c>
      <c r="F7" s="108">
        <f>'10-11 классы'!F8</f>
        <v>4.5</v>
      </c>
      <c r="G7" s="108">
        <f>'10-11 классы'!G8</f>
        <v>4.5</v>
      </c>
      <c r="H7" s="108">
        <f>'10-11 классы'!H8</f>
        <v>4.5999999999999996</v>
      </c>
      <c r="I7" s="108">
        <f>'10-11 классы'!I8</f>
        <v>4.4000000000000004</v>
      </c>
      <c r="N7" s="6"/>
      <c r="AD7" s="42">
        <f>A7</f>
        <v>10</v>
      </c>
      <c r="AE7" s="34">
        <f>'10-11 классы'!C12</f>
        <v>0</v>
      </c>
      <c r="AF7" s="34">
        <f>'10-11 классы'!D12</f>
        <v>0</v>
      </c>
      <c r="AG7" s="34">
        <f>'10-11 классы'!E12</f>
        <v>0</v>
      </c>
      <c r="AH7" s="34">
        <f>'10-11 классы'!F12</f>
        <v>2</v>
      </c>
      <c r="AI7" s="34">
        <f>'10-11 классы'!G12</f>
        <v>3</v>
      </c>
    </row>
    <row r="8" spans="1:36" s="5" customFormat="1" ht="45" customHeight="1" x14ac:dyDescent="0.25">
      <c r="A8" s="108">
        <f>'10-11 классы'!Q15</f>
        <v>11</v>
      </c>
      <c r="B8" s="108">
        <f>'10-11 классы'!B19</f>
        <v>3.3</v>
      </c>
      <c r="C8" s="108">
        <f>'10-11 классы'!C19</f>
        <v>3.4</v>
      </c>
      <c r="D8" s="108">
        <f>'10-11 классы'!D19</f>
        <v>3.3</v>
      </c>
      <c r="E8" s="108">
        <f>'10-11 классы'!E19</f>
        <v>3.1</v>
      </c>
      <c r="F8" s="108">
        <f>'10-11 классы'!F19</f>
        <v>3.5</v>
      </c>
      <c r="G8" s="108">
        <f>'10-11 классы'!G19</f>
        <v>3</v>
      </c>
      <c r="H8" s="108">
        <f>'10-11 классы'!H19</f>
        <v>3.7</v>
      </c>
      <c r="I8" s="108">
        <f>'10-11 классы'!I19</f>
        <v>3.4</v>
      </c>
      <c r="N8" s="6"/>
      <c r="AD8" s="42">
        <f>A8</f>
        <v>11</v>
      </c>
      <c r="AE8" s="34">
        <f>'10-11 классы'!C23</f>
        <v>0</v>
      </c>
      <c r="AF8" s="34">
        <f>'10-11 классы'!D23</f>
        <v>0</v>
      </c>
      <c r="AG8" s="34">
        <f>'10-11 классы'!E23</f>
        <v>2</v>
      </c>
      <c r="AH8" s="34">
        <f>'10-11 классы'!F23</f>
        <v>2</v>
      </c>
      <c r="AI8" s="34">
        <f>'10-11 классы'!G23</f>
        <v>0</v>
      </c>
    </row>
    <row r="9" spans="1:36" s="5" customFormat="1" ht="45" customHeight="1" x14ac:dyDescent="0.25">
      <c r="A9" s="109" t="s">
        <v>3</v>
      </c>
      <c r="B9" s="110">
        <f t="shared" ref="B9:I9" si="0">AVERAGE(B7:B8)</f>
        <v>4</v>
      </c>
      <c r="C9" s="110">
        <f t="shared" si="0"/>
        <v>4.1500000000000004</v>
      </c>
      <c r="D9" s="110">
        <f t="shared" si="0"/>
        <v>3.85</v>
      </c>
      <c r="E9" s="110">
        <f t="shared" si="0"/>
        <v>3.75</v>
      </c>
      <c r="F9" s="110">
        <f t="shared" si="0"/>
        <v>4</v>
      </c>
      <c r="G9" s="110">
        <f t="shared" si="0"/>
        <v>3.75</v>
      </c>
      <c r="H9" s="110">
        <f t="shared" si="0"/>
        <v>4.1500000000000004</v>
      </c>
      <c r="I9" s="110">
        <f t="shared" si="0"/>
        <v>3.9000000000000004</v>
      </c>
      <c r="N9" s="6"/>
      <c r="AD9" s="42"/>
      <c r="AE9" s="34">
        <f>SUM(AE7:AE8)</f>
        <v>0</v>
      </c>
      <c r="AF9" s="34">
        <f>SUM(AF7:AF8)</f>
        <v>0</v>
      </c>
      <c r="AG9" s="34">
        <f>SUM(AG7:AG8)</f>
        <v>2</v>
      </c>
      <c r="AH9" s="34">
        <f>SUM(AH7:AH8)</f>
        <v>4</v>
      </c>
      <c r="AI9" s="34">
        <f>SUM(AI7:AI8)</f>
        <v>3</v>
      </c>
      <c r="AJ9" s="34">
        <f>SUM(AE9:AI9)</f>
        <v>9</v>
      </c>
    </row>
    <row r="10" spans="1:36" s="5" customFormat="1" ht="18.75" customHeight="1" x14ac:dyDescent="0.25">
      <c r="N10" s="6"/>
      <c r="AD10" s="42"/>
      <c r="AE10" s="118">
        <f>AE9/AJ9</f>
        <v>0</v>
      </c>
      <c r="AF10" s="118">
        <f>AF9/AJ9</f>
        <v>0</v>
      </c>
      <c r="AG10" s="118">
        <f>AG9/AJ9</f>
        <v>0.22222222222222221</v>
      </c>
      <c r="AH10" s="118">
        <f>AH9/AJ9</f>
        <v>0.44444444444444442</v>
      </c>
      <c r="AI10" s="118">
        <f>AI9/AJ9</f>
        <v>0.33333333333333331</v>
      </c>
      <c r="AJ10" s="43"/>
    </row>
    <row r="11" spans="1:36" s="5" customFormat="1" x14ac:dyDescent="0.25">
      <c r="N11" s="6"/>
      <c r="AD11" s="42"/>
    </row>
    <row r="12" spans="1:36" s="5" customFormat="1" x14ac:dyDescent="0.25">
      <c r="N12" s="6"/>
      <c r="AD12" s="42"/>
    </row>
    <row r="13" spans="1:36" s="5" customFormat="1" x14ac:dyDescent="0.25">
      <c r="N13" s="6"/>
      <c r="AD13" s="42"/>
    </row>
  </sheetData>
  <sheetProtection algorithmName="SHA-512" hashValue="4weQbbdKNeoVuCwWEA2ux07N7LVOcqDAJGDHA1ph0QnQBdXMWumt1JPO0uO4JnuNLc+Wc2iTahAyl3lnUDNYuQ==" saltValue="Zul0aPVmgZMNXq0a7Bln/g==" spinCount="100000" sheet="1" objects="1" scenarios="1" deleteRows="0" selectLockedCells="1"/>
  <mergeCells count="12">
    <mergeCell ref="A1:I1"/>
    <mergeCell ref="K5:R6"/>
    <mergeCell ref="T5:AA6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ageMargins left="1.9685039370078741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Zeros="0" zoomScale="60" zoomScaleNormal="60" workbookViewId="0">
      <selection activeCell="N60" sqref="N60"/>
    </sheetView>
  </sheetViews>
  <sheetFormatPr defaultColWidth="9.140625" defaultRowHeight="15" x14ac:dyDescent="0.25"/>
  <cols>
    <col min="1" max="1" width="12.85546875" style="9" customWidth="1"/>
    <col min="2" max="9" width="13" style="9" customWidth="1"/>
    <col min="10" max="10" width="12.7109375" style="9" customWidth="1"/>
    <col min="11" max="11" width="17.42578125" style="9" customWidth="1"/>
    <col min="12" max="19" width="9.140625" style="9"/>
    <col min="20" max="20" width="9.140625" style="9" customWidth="1"/>
    <col min="21" max="16384" width="9.140625" style="9"/>
  </cols>
  <sheetData>
    <row r="1" spans="1:21" ht="33.75" customHeight="1" x14ac:dyDescent="0.25">
      <c r="A1" s="148" t="str">
        <f>'1-4 классы'!A1</f>
        <v>МБОУ "Кортузская СОШ", с. Кортуз</v>
      </c>
      <c r="B1" s="148"/>
      <c r="C1" s="148"/>
      <c r="D1" s="148"/>
      <c r="E1" s="148"/>
      <c r="F1" s="148"/>
      <c r="G1" s="148"/>
      <c r="H1" s="148"/>
      <c r="I1" s="149"/>
      <c r="J1" s="149"/>
      <c r="K1" s="149"/>
    </row>
    <row r="2" spans="1:21" x14ac:dyDescent="0.25">
      <c r="A2" s="79"/>
      <c r="B2" s="79"/>
      <c r="C2" s="79"/>
      <c r="D2" s="80"/>
      <c r="F2" s="116" t="str">
        <f>'1-4 классы'!D2</f>
        <v>2023-2024 уч. год</v>
      </c>
      <c r="G2" s="116"/>
      <c r="H2" s="116"/>
      <c r="I2" s="79"/>
      <c r="J2" s="79"/>
      <c r="K2" s="79"/>
    </row>
    <row r="3" spans="1:21" x14ac:dyDescent="0.25">
      <c r="I3" s="49"/>
    </row>
    <row r="4" spans="1:21" x14ac:dyDescent="0.25">
      <c r="A4" s="11"/>
      <c r="B4" s="11"/>
      <c r="C4" s="11"/>
      <c r="D4" s="11"/>
      <c r="F4" s="117" t="s">
        <v>4</v>
      </c>
      <c r="G4" s="117"/>
      <c r="H4" s="117"/>
      <c r="I4" s="11"/>
      <c r="J4" s="11"/>
      <c r="K4" s="10"/>
      <c r="L4" s="11"/>
      <c r="M4" s="11"/>
      <c r="N4" s="11"/>
      <c r="P4" s="11"/>
      <c r="S4" s="5"/>
      <c r="T4" s="5"/>
      <c r="U4" s="5"/>
    </row>
    <row r="5" spans="1:21" s="53" customFormat="1" ht="39" customHeight="1" x14ac:dyDescent="0.25">
      <c r="A5" s="50" t="s">
        <v>0</v>
      </c>
      <c r="B5" s="101" t="s">
        <v>25</v>
      </c>
      <c r="C5" s="101" t="s">
        <v>26</v>
      </c>
      <c r="D5" s="101" t="s">
        <v>18</v>
      </c>
      <c r="E5" s="101" t="s">
        <v>19</v>
      </c>
      <c r="F5" s="101" t="s">
        <v>20</v>
      </c>
      <c r="G5" s="101" t="s">
        <v>21</v>
      </c>
      <c r="H5" s="101" t="s">
        <v>22</v>
      </c>
      <c r="I5" s="101" t="s">
        <v>23</v>
      </c>
      <c r="J5" s="51" t="s">
        <v>2</v>
      </c>
      <c r="K5" s="61" t="s">
        <v>29</v>
      </c>
      <c r="L5" s="52"/>
      <c r="M5" s="52"/>
      <c r="N5" s="52"/>
      <c r="O5" s="52"/>
      <c r="P5" s="52"/>
      <c r="S5" s="12"/>
      <c r="T5" s="12"/>
      <c r="U5" s="12"/>
    </row>
    <row r="6" spans="1:21" ht="27.75" customHeight="1" x14ac:dyDescent="0.25">
      <c r="A6" s="54" t="s">
        <v>45</v>
      </c>
      <c r="B6" s="102">
        <f>'Уровень НОО'!B11</f>
        <v>3.1750000000000003</v>
      </c>
      <c r="C6" s="102">
        <f>'Уровень НОО'!B11</f>
        <v>3.1750000000000003</v>
      </c>
      <c r="D6" s="102">
        <f>'Уровень НОО'!C11</f>
        <v>3.125</v>
      </c>
      <c r="E6" s="102">
        <f>'Уровень НОО'!D11</f>
        <v>2.8499999999999996</v>
      </c>
      <c r="F6" s="102">
        <f>'Уровень НОО'!E11</f>
        <v>3.5</v>
      </c>
      <c r="G6" s="102">
        <f>'Уровень НОО'!F11</f>
        <v>3.4250000000000003</v>
      </c>
      <c r="H6" s="102">
        <f>'Уровень НОО'!G11</f>
        <v>3.2749999999999995</v>
      </c>
      <c r="I6" s="102">
        <f>'Уровень НОО'!H11</f>
        <v>2.75</v>
      </c>
      <c r="J6" s="55">
        <f>AVERAGE(B6:I6)</f>
        <v>3.1593749999999998</v>
      </c>
      <c r="K6" s="62" t="str">
        <f>IF(J6&gt;4.49,"Высокий",IF(AND(J6&lt;4.49,J6&gt;3.3),"Повышенный",IF(AND(J6&lt;2.1,J6&gt;1.29),"Ниже среднего",IF(AND(J6&lt;3.29,J6&gt;2),"Средний","Критический"))))</f>
        <v>Средний</v>
      </c>
      <c r="L6" s="11"/>
      <c r="M6" s="11"/>
      <c r="N6" s="11"/>
      <c r="O6" s="11"/>
      <c r="P6" s="11"/>
      <c r="S6" s="5"/>
      <c r="T6" s="5"/>
      <c r="U6" s="5"/>
    </row>
    <row r="7" spans="1:21" ht="27.75" customHeight="1" x14ac:dyDescent="0.25">
      <c r="A7" s="54" t="s">
        <v>46</v>
      </c>
      <c r="B7" s="56">
        <f>'Уровень ООО'!B12</f>
        <v>3.9999999999999991</v>
      </c>
      <c r="C7" s="56">
        <f>'Уровень ООО'!C12</f>
        <v>3.7600000000000002</v>
      </c>
      <c r="D7" s="56">
        <f>'Уровень ООО'!D12</f>
        <v>3.7600000000000002</v>
      </c>
      <c r="E7" s="56">
        <f>'Уровень ООО'!E12</f>
        <v>3.4799999999999995</v>
      </c>
      <c r="F7" s="56">
        <f>'Уровень ООО'!F12</f>
        <v>3.9799999999999995</v>
      </c>
      <c r="G7" s="56">
        <f>'Уровень ООО'!G12</f>
        <v>3.62</v>
      </c>
      <c r="H7" s="56">
        <f>'Уровень ООО'!H12</f>
        <v>3.56</v>
      </c>
      <c r="I7" s="56">
        <f>'Уровень ООО'!I12</f>
        <v>3.28</v>
      </c>
      <c r="J7" s="55">
        <f>AVERAGE(B7:I7)</f>
        <v>3.68</v>
      </c>
      <c r="K7" s="62" t="str">
        <f>IF(J7&gt;4.49,"Высокий",IF(AND(J7&lt;4.49,J7&gt;3.3),"Повышенный",IF(AND(J7&lt;2.1,J7&gt;1.29),"Ниже среднего",IF(AND(J7&lt;3.29,J7&gt;2),"Средний","Критический"))))</f>
        <v>Повышенный</v>
      </c>
      <c r="L7" s="11"/>
      <c r="M7" s="11"/>
      <c r="N7" s="11"/>
      <c r="O7" s="11"/>
      <c r="P7" s="11"/>
      <c r="S7" s="5"/>
      <c r="T7" s="5"/>
      <c r="U7" s="5"/>
    </row>
    <row r="8" spans="1:21" ht="27.75" customHeight="1" x14ac:dyDescent="0.25">
      <c r="A8" s="54" t="s">
        <v>47</v>
      </c>
      <c r="B8" s="56">
        <f>'Уровень СОО'!B9</f>
        <v>4</v>
      </c>
      <c r="C8" s="56">
        <f>'Уровень СОО'!C9</f>
        <v>4.1500000000000004</v>
      </c>
      <c r="D8" s="56">
        <f>'Уровень СОО'!D9</f>
        <v>3.85</v>
      </c>
      <c r="E8" s="56">
        <f>'Уровень СОО'!E9</f>
        <v>3.75</v>
      </c>
      <c r="F8" s="56">
        <f>'Уровень СОО'!F9</f>
        <v>4</v>
      </c>
      <c r="G8" s="56">
        <f>'Уровень СОО'!G9</f>
        <v>3.75</v>
      </c>
      <c r="H8" s="56">
        <f>'Уровень СОО'!H9</f>
        <v>4.1500000000000004</v>
      </c>
      <c r="I8" s="56">
        <f>'Уровень СОО'!I9</f>
        <v>3.9000000000000004</v>
      </c>
      <c r="J8" s="55">
        <f>AVERAGE(B8:I8)</f>
        <v>3.9437499999999996</v>
      </c>
      <c r="K8" s="62" t="str">
        <f>IF(J8&gt;4.49,"Высокий",IF(AND(J8&lt;4.49,J8&gt;3.3),"Повышенный",IF(AND(J8&lt;2.1,J8&gt;1.29),"Ниже среднего",IF(AND(J8&lt;3.29,J8&gt;2),"Средний","Критический"))))</f>
        <v>Повышенный</v>
      </c>
      <c r="L8" s="11"/>
      <c r="M8" s="11"/>
      <c r="N8" s="11"/>
      <c r="P8" s="11"/>
      <c r="S8" s="5"/>
      <c r="T8" s="5"/>
      <c r="U8" s="5"/>
    </row>
    <row r="9" spans="1:21" ht="27.75" customHeight="1" x14ac:dyDescent="0.25">
      <c r="A9" s="60" t="s">
        <v>2</v>
      </c>
      <c r="B9" s="55">
        <f t="shared" ref="B9:I9" si="0">AVERAGE(B6:B8)</f>
        <v>3.7249999999999996</v>
      </c>
      <c r="C9" s="55">
        <f t="shared" si="0"/>
        <v>3.6950000000000003</v>
      </c>
      <c r="D9" s="55">
        <f t="shared" si="0"/>
        <v>3.5783333333333331</v>
      </c>
      <c r="E9" s="55">
        <f t="shared" si="0"/>
        <v>3.3599999999999994</v>
      </c>
      <c r="F9" s="55">
        <f t="shared" si="0"/>
        <v>3.8266666666666667</v>
      </c>
      <c r="G9" s="55">
        <f t="shared" si="0"/>
        <v>3.5983333333333332</v>
      </c>
      <c r="H9" s="55">
        <f t="shared" si="0"/>
        <v>3.6616666666666666</v>
      </c>
      <c r="I9" s="55">
        <f t="shared" si="0"/>
        <v>3.31</v>
      </c>
      <c r="J9" s="55">
        <f>AVERAGE(J6:J8)</f>
        <v>3.5943749999999999</v>
      </c>
      <c r="K9" s="62" t="str">
        <f>IF(J9&gt;4.49,"Высокий",IF(AND(J9&lt;4.49,J9&gt;3.3),"Повышенный",IF(AND(J9&lt;2.1,J9&gt;1.29),"Ниже среднего",IF(AND(J9&lt;3.29,J9&gt;2),"Средний","Критический"))))</f>
        <v>Повышенный</v>
      </c>
      <c r="L9" s="11"/>
      <c r="M9" s="11"/>
      <c r="N9" s="11"/>
      <c r="O9" s="11"/>
      <c r="P9" s="11"/>
      <c r="S9" s="5"/>
      <c r="T9" s="5"/>
      <c r="U9" s="5"/>
    </row>
    <row r="10" spans="1:21" s="5" customFormat="1" ht="27.75" customHeight="1" x14ac:dyDescent="0.25">
      <c r="A10" s="56" t="s">
        <v>29</v>
      </c>
      <c r="B10" s="72" t="str">
        <f>IF(B9&gt;4.49,"Высокий",IF(AND(B9&lt;4.49,B9&gt;3.3),"Повышенный",IF(AND(B9&lt;2.1,B9&gt;1.29),"Ниже среднего",IF(AND(B9&lt;3.29,B9&gt;2),"Средний","Критический"))))</f>
        <v>Повышенный</v>
      </c>
      <c r="C10" s="72" t="str">
        <f>IF(C9&gt;4.49,"Высокий",IF(AND(C9&lt;4.49,C9&gt;3.3),"Повышенный",IF(AND(C9&lt;2.1,C9&gt;1.29),"Ниже среднего",IF(AND(C9&lt;3.29,C9&gt;2),"Средний","Критический"))))</f>
        <v>Повышенный</v>
      </c>
      <c r="D10" s="72" t="str">
        <f t="shared" ref="D10:J10" si="1">IF(D9&gt;4.49,"Высокий",IF(AND(D9&lt;4.49,D9&gt;3.3),"Повышенный",IF(AND(D9&lt;2.1,D9&gt;1.29),"Ниже среднего",IF(AND(D9&lt;3.29,D9&gt;2),"Средний","Критический"))))</f>
        <v>Повышенный</v>
      </c>
      <c r="E10" s="72" t="str">
        <f t="shared" si="1"/>
        <v>Повышенный</v>
      </c>
      <c r="F10" s="72" t="str">
        <f t="shared" si="1"/>
        <v>Повышенный</v>
      </c>
      <c r="G10" s="72" t="str">
        <f t="shared" si="1"/>
        <v>Повышенный</v>
      </c>
      <c r="H10" s="72" t="str">
        <f t="shared" si="1"/>
        <v>Повышенный</v>
      </c>
      <c r="I10" s="72" t="str">
        <f t="shared" si="1"/>
        <v>Повышенный</v>
      </c>
      <c r="J10" s="72" t="str">
        <f t="shared" si="1"/>
        <v>Повышенный</v>
      </c>
      <c r="K10" s="59"/>
      <c r="L10" s="58"/>
      <c r="M10" s="58"/>
      <c r="N10" s="58"/>
      <c r="O10" s="58"/>
      <c r="P10" s="58"/>
    </row>
    <row r="11" spans="1:2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S11" s="5"/>
      <c r="T11" s="5"/>
      <c r="U11" s="5"/>
    </row>
    <row r="12" spans="1:21" ht="15.75" x14ac:dyDescent="0.25">
      <c r="A12" s="11"/>
      <c r="B12" s="146" t="s">
        <v>5</v>
      </c>
      <c r="C12" s="146"/>
      <c r="D12" s="146"/>
      <c r="E12" s="146"/>
      <c r="F12" s="11"/>
      <c r="G12" s="11"/>
      <c r="H12" s="146" t="s">
        <v>6</v>
      </c>
      <c r="I12" s="146"/>
      <c r="J12" s="146"/>
      <c r="K12" s="146"/>
      <c r="L12" s="11"/>
      <c r="M12" s="11"/>
      <c r="N12" s="11"/>
      <c r="O12" s="11"/>
      <c r="P12" s="11"/>
      <c r="S12" s="5"/>
      <c r="T12" s="5"/>
      <c r="U12" s="5"/>
    </row>
    <row r="13" spans="1:2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S13" s="5"/>
      <c r="T13" s="5"/>
      <c r="U13" s="5"/>
    </row>
    <row r="14" spans="1:21" x14ac:dyDescent="0.25">
      <c r="A14" s="11"/>
      <c r="B14" s="11"/>
      <c r="C14" s="11"/>
      <c r="D14" s="18"/>
      <c r="F14" s="19"/>
      <c r="G14" s="19"/>
      <c r="H14" s="11"/>
      <c r="I14" s="11"/>
      <c r="J14" s="11"/>
      <c r="K14" s="11"/>
      <c r="L14" s="11"/>
      <c r="M14" s="11"/>
      <c r="N14" s="11"/>
      <c r="O14" s="11"/>
      <c r="P14" s="11"/>
      <c r="S14" s="5"/>
      <c r="T14" s="5"/>
      <c r="U14" s="5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S15" s="5"/>
      <c r="T15" s="5"/>
      <c r="U15" s="5"/>
    </row>
    <row r="16" spans="1:21" x14ac:dyDescent="0.25">
      <c r="A16" s="11"/>
      <c r="B16" s="11"/>
      <c r="C16" s="11"/>
      <c r="D16" s="11"/>
      <c r="E16" s="20"/>
      <c r="F16" s="11"/>
      <c r="G16" s="11"/>
      <c r="H16" s="11"/>
      <c r="I16" s="11"/>
      <c r="J16" s="10"/>
      <c r="K16" s="10"/>
      <c r="L16" s="11"/>
      <c r="M16" s="11"/>
      <c r="N16" s="11"/>
      <c r="O16" s="11"/>
      <c r="P16" s="11"/>
      <c r="S16" s="5"/>
      <c r="T16" s="5"/>
      <c r="U16" s="5"/>
    </row>
    <row r="17" spans="1:21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0"/>
      <c r="K17" s="10"/>
      <c r="L17" s="11"/>
      <c r="M17" s="11"/>
      <c r="N17" s="11"/>
      <c r="O17" s="11"/>
      <c r="P17" s="11"/>
      <c r="S17" s="5"/>
      <c r="T17" s="5"/>
      <c r="U17" s="5"/>
    </row>
    <row r="18" spans="1:2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1"/>
      <c r="K18" s="107"/>
      <c r="L18" s="11"/>
      <c r="M18" s="11"/>
      <c r="N18" s="11"/>
      <c r="O18" s="11"/>
      <c r="P18" s="11"/>
    </row>
    <row r="19" spans="1:21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1"/>
      <c r="K19" s="107"/>
      <c r="L19" s="11"/>
      <c r="M19" s="11"/>
      <c r="N19" s="11"/>
      <c r="O19" s="11"/>
      <c r="P19" s="11"/>
    </row>
    <row r="20" spans="1:21" ht="30" customHeight="1" x14ac:dyDescent="0.25">
      <c r="A20" s="105"/>
      <c r="B20" s="105"/>
      <c r="C20" s="105"/>
      <c r="D20" s="105"/>
      <c r="E20" s="105"/>
      <c r="F20" s="105"/>
      <c r="H20" s="105"/>
      <c r="I20" s="105"/>
      <c r="J20" s="106"/>
      <c r="K20" s="107"/>
      <c r="L20" s="11"/>
      <c r="M20" s="11"/>
      <c r="N20" s="11"/>
      <c r="O20" s="11"/>
      <c r="P20" s="11"/>
    </row>
    <row r="21" spans="1:21" x14ac:dyDescent="0.25">
      <c r="A21" s="106"/>
      <c r="B21" s="107"/>
      <c r="C21" s="107"/>
      <c r="D21" s="107"/>
      <c r="E21" s="107"/>
      <c r="F21" s="107"/>
      <c r="G21" s="107"/>
      <c r="H21" s="105"/>
      <c r="I21" s="107"/>
      <c r="J21" s="106"/>
      <c r="K21" s="107"/>
      <c r="L21" s="11"/>
      <c r="M21" s="11"/>
      <c r="N21" s="11"/>
      <c r="O21" s="11"/>
      <c r="P21" s="11"/>
    </row>
    <row r="22" spans="1:21" x14ac:dyDescent="0.25">
      <c r="A22" s="35"/>
      <c r="B22" s="39"/>
      <c r="C22" s="39"/>
      <c r="D22" s="39"/>
      <c r="E22" s="39"/>
      <c r="F22" s="39"/>
      <c r="G22" s="39"/>
      <c r="H22" s="39"/>
      <c r="I22" s="39"/>
      <c r="J22" s="35"/>
      <c r="K22" s="107"/>
      <c r="L22" s="11"/>
      <c r="M22" s="11"/>
      <c r="N22" s="11"/>
      <c r="O22" s="11"/>
      <c r="P22" s="11"/>
    </row>
    <row r="23" spans="1:21" x14ac:dyDescent="0.25">
      <c r="A23" s="35"/>
      <c r="B23" s="39"/>
      <c r="C23" s="39"/>
      <c r="D23" s="39"/>
      <c r="E23" s="39"/>
      <c r="F23" s="39"/>
      <c r="G23" s="39"/>
      <c r="H23" s="39"/>
      <c r="I23" s="39"/>
      <c r="J23" s="35"/>
      <c r="K23" s="106"/>
      <c r="L23" s="11"/>
      <c r="M23" s="11"/>
      <c r="N23" s="11"/>
      <c r="O23" s="11"/>
      <c r="P23" s="11"/>
    </row>
    <row r="24" spans="1:21" ht="15.75" customHeight="1" x14ac:dyDescent="0.25">
      <c r="A24" s="147" t="s">
        <v>36</v>
      </c>
      <c r="B24" s="147"/>
      <c r="C24" s="147"/>
      <c r="D24" s="147"/>
      <c r="E24" s="147"/>
      <c r="F24" s="147"/>
      <c r="H24" s="147" t="s">
        <v>37</v>
      </c>
      <c r="I24" s="147"/>
      <c r="J24" s="147"/>
      <c r="K24" s="147"/>
      <c r="L24" s="71"/>
      <c r="M24" s="11"/>
      <c r="N24" s="11"/>
      <c r="O24" s="11"/>
      <c r="P24" s="11"/>
    </row>
    <row r="25" spans="1:21" x14ac:dyDescent="0.25">
      <c r="A25" s="147"/>
      <c r="B25" s="147"/>
      <c r="C25" s="147"/>
      <c r="D25" s="147"/>
      <c r="E25" s="147"/>
      <c r="F25" s="147"/>
      <c r="G25" s="65"/>
      <c r="H25" s="147"/>
      <c r="I25" s="147"/>
      <c r="J25" s="147"/>
      <c r="K25" s="147"/>
      <c r="L25" s="11"/>
      <c r="M25" s="11"/>
      <c r="N25" s="11"/>
      <c r="O25" s="11"/>
      <c r="P25" s="11"/>
    </row>
    <row r="26" spans="1:21" x14ac:dyDescent="0.25">
      <c r="A26" s="35"/>
      <c r="B26" s="65"/>
      <c r="C26" s="65"/>
      <c r="D26" s="65"/>
      <c r="E26" s="65"/>
      <c r="F26" s="65"/>
      <c r="G26" s="65"/>
      <c r="H26" s="39"/>
      <c r="I26" s="39"/>
      <c r="J26" s="35"/>
      <c r="K26" s="106"/>
      <c r="L26" s="11"/>
      <c r="M26" s="11"/>
      <c r="N26" s="11"/>
      <c r="O26" s="11"/>
      <c r="P26" s="11"/>
    </row>
    <row r="27" spans="1:21" x14ac:dyDescent="0.25">
      <c r="A27" s="35"/>
      <c r="B27" s="65"/>
      <c r="C27" s="65"/>
      <c r="D27" s="65"/>
      <c r="E27" s="65"/>
      <c r="F27" s="65"/>
      <c r="G27" s="65"/>
      <c r="H27" s="39"/>
      <c r="I27" s="39"/>
      <c r="J27" s="35"/>
      <c r="K27" s="106"/>
      <c r="L27" s="11"/>
      <c r="M27" s="11"/>
      <c r="N27" s="11"/>
      <c r="O27" s="11"/>
      <c r="P27" s="11"/>
    </row>
    <row r="28" spans="1:21" x14ac:dyDescent="0.25">
      <c r="A28" s="35"/>
      <c r="B28" s="65"/>
      <c r="C28" s="65"/>
      <c r="D28" s="65"/>
      <c r="E28" s="65"/>
      <c r="F28" s="65"/>
      <c r="G28" s="65"/>
      <c r="H28" s="39"/>
      <c r="I28" s="39"/>
      <c r="J28" s="35"/>
      <c r="K28" s="106"/>
      <c r="L28" s="11"/>
      <c r="M28" s="11"/>
      <c r="N28" s="11"/>
      <c r="O28" s="11"/>
      <c r="P28" s="11"/>
    </row>
    <row r="29" spans="1:21" x14ac:dyDescent="0.25">
      <c r="A29" s="35"/>
      <c r="B29" s="65"/>
      <c r="C29" s="65"/>
      <c r="D29" s="65"/>
      <c r="E29" s="65"/>
      <c r="F29" s="65"/>
      <c r="G29" s="65"/>
      <c r="H29" s="39"/>
      <c r="I29" s="39"/>
      <c r="J29" s="35"/>
      <c r="K29" s="106"/>
      <c r="L29" s="11"/>
      <c r="M29" s="11"/>
      <c r="N29" s="11"/>
      <c r="O29" s="11"/>
      <c r="P29" s="11"/>
    </row>
    <row r="30" spans="1:21" x14ac:dyDescent="0.25">
      <c r="A30" s="35"/>
      <c r="B30" s="65"/>
      <c r="C30" s="65"/>
      <c r="D30" s="65"/>
      <c r="E30" s="65"/>
      <c r="F30" s="65"/>
      <c r="G30" s="65"/>
      <c r="H30" s="39"/>
      <c r="I30" s="39"/>
      <c r="J30" s="35"/>
      <c r="K30" s="106"/>
      <c r="L30" s="11"/>
      <c r="M30" s="11"/>
      <c r="N30" s="11"/>
      <c r="O30" s="11"/>
      <c r="P30" s="11"/>
    </row>
    <row r="31" spans="1:21" x14ac:dyDescent="0.25">
      <c r="A31" s="35"/>
      <c r="B31" s="65"/>
      <c r="C31" s="65"/>
      <c r="D31" s="65"/>
      <c r="E31" s="65"/>
      <c r="F31" s="65"/>
      <c r="G31" s="65"/>
      <c r="H31" s="39"/>
      <c r="I31" s="39"/>
      <c r="J31" s="35"/>
      <c r="K31" s="106"/>
      <c r="L31" s="11"/>
      <c r="M31" s="11"/>
      <c r="N31" s="11"/>
      <c r="O31" s="11"/>
      <c r="P31" s="11"/>
    </row>
    <row r="32" spans="1:21" x14ac:dyDescent="0.25">
      <c r="A32" s="35"/>
      <c r="B32" s="65"/>
      <c r="C32" s="65"/>
      <c r="D32" s="65"/>
      <c r="E32" s="65"/>
      <c r="F32" s="65"/>
      <c r="G32" s="65"/>
      <c r="H32" s="39"/>
      <c r="I32" s="39"/>
      <c r="J32" s="35"/>
      <c r="K32" s="106"/>
      <c r="L32" s="11"/>
      <c r="M32" s="11"/>
      <c r="N32" s="11"/>
      <c r="O32" s="11"/>
      <c r="P32" s="11"/>
    </row>
    <row r="33" spans="1:16" x14ac:dyDescent="0.25">
      <c r="A33" s="35"/>
      <c r="B33" s="35"/>
      <c r="C33" s="39"/>
      <c r="D33" s="39"/>
      <c r="E33" s="39"/>
      <c r="F33" s="39"/>
      <c r="G33" s="39"/>
      <c r="H33" s="39"/>
      <c r="I33" s="39"/>
      <c r="J33" s="35"/>
      <c r="K33" s="106"/>
      <c r="L33" s="11"/>
      <c r="M33" s="11"/>
      <c r="N33" s="11"/>
      <c r="O33" s="11"/>
      <c r="P33" s="11"/>
    </row>
    <row r="34" spans="1:16" x14ac:dyDescent="0.25">
      <c r="A34" s="35"/>
      <c r="B34" s="35"/>
      <c r="C34" s="39"/>
      <c r="D34" s="39"/>
      <c r="E34" s="39"/>
      <c r="F34" s="39"/>
      <c r="G34" s="39"/>
      <c r="H34" s="39"/>
      <c r="I34" s="39"/>
      <c r="J34" s="35"/>
      <c r="K34" s="106"/>
      <c r="L34" s="11"/>
      <c r="M34" s="11"/>
      <c r="N34" s="11"/>
      <c r="O34" s="11"/>
      <c r="P34" s="11"/>
    </row>
    <row r="35" spans="1:16" x14ac:dyDescent="0.25">
      <c r="A35" s="35"/>
      <c r="B35" s="35"/>
      <c r="C35" s="39"/>
      <c r="D35" s="39"/>
      <c r="E35" s="39"/>
      <c r="F35" s="39"/>
      <c r="G35" s="39"/>
      <c r="H35" s="39"/>
      <c r="I35" s="39"/>
      <c r="J35" s="35"/>
      <c r="K35" s="106"/>
      <c r="L35" s="11"/>
      <c r="M35" s="11"/>
      <c r="N35" s="11"/>
      <c r="O35" s="11"/>
      <c r="P35" s="11"/>
    </row>
    <row r="36" spans="1:16" x14ac:dyDescent="0.25">
      <c r="A36" s="35"/>
      <c r="B36" s="35"/>
      <c r="C36" s="39"/>
      <c r="D36" s="39"/>
      <c r="E36" s="39"/>
      <c r="F36" s="39"/>
      <c r="G36" s="39"/>
      <c r="H36" s="39"/>
      <c r="I36" s="39"/>
      <c r="J36" s="35"/>
      <c r="K36" s="106"/>
      <c r="L36" s="11"/>
      <c r="M36" s="11"/>
      <c r="N36" s="11"/>
      <c r="O36" s="11"/>
      <c r="P36" s="11"/>
    </row>
    <row r="37" spans="1:16" x14ac:dyDescent="0.25">
      <c r="A37" s="35"/>
      <c r="B37" s="35"/>
      <c r="C37" s="39"/>
      <c r="D37" s="39"/>
      <c r="E37" s="39"/>
      <c r="F37" s="39"/>
      <c r="G37" s="39"/>
      <c r="H37" s="39"/>
      <c r="I37" s="39"/>
      <c r="J37" s="35"/>
      <c r="K37" s="106"/>
      <c r="L37" s="11"/>
      <c r="M37" s="11"/>
      <c r="N37" s="11"/>
      <c r="O37" s="11"/>
      <c r="P37" s="11"/>
    </row>
    <row r="38" spans="1:16" hidden="1" x14ac:dyDescent="0.25">
      <c r="A38" s="35"/>
      <c r="B38" s="35"/>
      <c r="C38" s="39"/>
      <c r="D38" s="39"/>
      <c r="E38" s="39"/>
      <c r="F38" s="39"/>
      <c r="G38" s="39"/>
      <c r="H38" s="39"/>
      <c r="I38" s="39"/>
      <c r="J38" s="35"/>
      <c r="K38" s="106"/>
      <c r="L38" s="11"/>
      <c r="M38" s="11"/>
      <c r="N38" s="11"/>
      <c r="O38" s="11"/>
      <c r="P38" s="11"/>
    </row>
    <row r="39" spans="1:16" x14ac:dyDescent="0.25">
      <c r="A39" s="35"/>
      <c r="B39" s="35"/>
      <c r="C39" s="39"/>
      <c r="D39" s="39"/>
      <c r="E39" s="39"/>
      <c r="F39" s="39"/>
      <c r="G39" s="39"/>
      <c r="H39" s="39"/>
      <c r="I39" s="39"/>
      <c r="J39" s="35"/>
      <c r="K39" s="106"/>
      <c r="L39" s="11"/>
      <c r="M39" s="11"/>
      <c r="N39" s="11"/>
      <c r="O39" s="11"/>
      <c r="P39" s="11"/>
    </row>
    <row r="40" spans="1:16" hidden="1" x14ac:dyDescent="0.25">
      <c r="A40" s="35"/>
      <c r="B40" s="63" t="s">
        <v>24</v>
      </c>
      <c r="C40" s="64" t="s">
        <v>12</v>
      </c>
      <c r="D40" s="64" t="s">
        <v>13</v>
      </c>
      <c r="E40" s="64" t="s">
        <v>14</v>
      </c>
      <c r="F40" s="64" t="s">
        <v>15</v>
      </c>
      <c r="L40" s="11"/>
      <c r="M40" s="11"/>
      <c r="N40" s="11"/>
      <c r="O40" s="11"/>
      <c r="P40" s="11"/>
    </row>
    <row r="41" spans="1:16" hidden="1" x14ac:dyDescent="0.25">
      <c r="A41" s="35" t="s">
        <v>33</v>
      </c>
      <c r="B41" s="119">
        <f>'Уровень НОО'!AC12</f>
        <v>2.1276595744680851E-2</v>
      </c>
      <c r="C41" s="120">
        <f>'Уровень НОО'!AD12</f>
        <v>8.5106382978723402E-2</v>
      </c>
      <c r="D41" s="120">
        <f>'Уровень НОО'!AE12</f>
        <v>0.46808510638297873</v>
      </c>
      <c r="E41" s="120">
        <f>'Уровень НОО'!AF12</f>
        <v>0.34042553191489361</v>
      </c>
      <c r="F41" s="120">
        <f>'Уровень НОО'!AG12</f>
        <v>8.5106382978723402E-2</v>
      </c>
      <c r="L41" s="11"/>
      <c r="M41" s="11"/>
      <c r="N41" s="11"/>
      <c r="O41" s="11"/>
      <c r="P41" s="11"/>
    </row>
    <row r="42" spans="1:16" hidden="1" x14ac:dyDescent="0.25">
      <c r="A42" s="35" t="s">
        <v>34</v>
      </c>
      <c r="B42" s="119">
        <f>'Уровень ООО'!AD13</f>
        <v>0</v>
      </c>
      <c r="C42" s="120">
        <f>'Уровень ООО'!AE13</f>
        <v>1.4285714285714285E-2</v>
      </c>
      <c r="D42" s="120">
        <f>'Уровень ООО'!AF13</f>
        <v>0.35714285714285715</v>
      </c>
      <c r="E42" s="120">
        <f>'Уровень ООО'!AG13</f>
        <v>0.38571428571428573</v>
      </c>
      <c r="F42" s="120">
        <f>'Уровень ООО'!AH13</f>
        <v>0.24285714285714285</v>
      </c>
      <c r="L42" s="11"/>
      <c r="M42" s="11"/>
      <c r="N42" s="11"/>
      <c r="O42" s="11"/>
      <c r="P42" s="11"/>
    </row>
    <row r="43" spans="1:16" hidden="1" x14ac:dyDescent="0.25">
      <c r="A43" s="57" t="s">
        <v>35</v>
      </c>
      <c r="B43" s="119">
        <f>'Уровень СОО'!AE10</f>
        <v>0</v>
      </c>
      <c r="C43" s="119">
        <f>'Уровень СОО'!AF10</f>
        <v>0</v>
      </c>
      <c r="D43" s="119">
        <f>'Уровень СОО'!AG10</f>
        <v>0.22222222222222221</v>
      </c>
      <c r="E43" s="119">
        <f>'Уровень СОО'!AH10</f>
        <v>0.44444444444444442</v>
      </c>
      <c r="F43" s="119">
        <f>'Уровень СОО'!AI10</f>
        <v>0.33333333333333331</v>
      </c>
      <c r="L43" s="11"/>
      <c r="M43" s="11"/>
      <c r="N43" s="11"/>
      <c r="O43" s="11"/>
      <c r="P43" s="11"/>
    </row>
    <row r="44" spans="1:16" hidden="1" x14ac:dyDescent="0.25">
      <c r="A44" s="5"/>
      <c r="B44" s="121">
        <f>AVERAGE(B41:B43)</f>
        <v>7.0921985815602835E-3</v>
      </c>
      <c r="C44" s="121">
        <f>AVERAGE(C41:C43)</f>
        <v>3.31306990881459E-2</v>
      </c>
      <c r="D44" s="121">
        <f>AVERAGE(D41:D43)</f>
        <v>0.34915006191601944</v>
      </c>
      <c r="E44" s="121">
        <f>AVERAGE(E41:E43)</f>
        <v>0.39019475402454123</v>
      </c>
      <c r="F44" s="121">
        <f>AVERAGE(F41:F43)</f>
        <v>0.2204322863897332</v>
      </c>
      <c r="L44" s="11"/>
      <c r="M44" s="11"/>
      <c r="N44" s="11"/>
      <c r="O44" s="11"/>
      <c r="P44" s="11"/>
    </row>
    <row r="45" spans="1:16" hidden="1" x14ac:dyDescent="0.25">
      <c r="K45" s="11"/>
      <c r="L45" s="11"/>
      <c r="M45" s="11"/>
      <c r="N45" s="11"/>
      <c r="O45" s="11"/>
      <c r="P45" s="11"/>
    </row>
    <row r="46" spans="1:16" hidden="1" x14ac:dyDescent="0.25">
      <c r="A46" s="39"/>
      <c r="B46" s="63" t="s">
        <v>24</v>
      </c>
      <c r="C46" s="64" t="s">
        <v>12</v>
      </c>
      <c r="D46" s="64" t="s">
        <v>13</v>
      </c>
      <c r="E46" s="64" t="s">
        <v>14</v>
      </c>
      <c r="F46" s="64" t="s">
        <v>15</v>
      </c>
      <c r="K46" s="11"/>
      <c r="L46" s="11"/>
      <c r="M46" s="11"/>
      <c r="N46" s="11"/>
      <c r="O46" s="11"/>
      <c r="P46" s="11"/>
    </row>
    <row r="47" spans="1:16" hidden="1" x14ac:dyDescent="0.25">
      <c r="A47" s="35" t="s">
        <v>33</v>
      </c>
      <c r="B47" s="66">
        <f>'Уровень НОО'!AC11</f>
        <v>1</v>
      </c>
      <c r="C47" s="66">
        <f>'Уровень НОО'!AD11</f>
        <v>4</v>
      </c>
      <c r="D47" s="66">
        <f>'Уровень НОО'!AE11</f>
        <v>22</v>
      </c>
      <c r="E47" s="67">
        <f>'Уровень НОО'!AF11</f>
        <v>16</v>
      </c>
      <c r="F47" s="68">
        <f>'Уровень НОО'!AG11</f>
        <v>4</v>
      </c>
      <c r="K47" s="11"/>
      <c r="L47" s="11"/>
      <c r="M47" s="11"/>
      <c r="N47" s="11"/>
      <c r="O47" s="11"/>
      <c r="P47" s="11"/>
    </row>
    <row r="48" spans="1:16" hidden="1" x14ac:dyDescent="0.25">
      <c r="A48" s="35" t="s">
        <v>34</v>
      </c>
      <c r="B48" s="66">
        <f>'Уровень ООО'!AD12</f>
        <v>0</v>
      </c>
      <c r="C48" s="66">
        <f>'Уровень ООО'!AE12</f>
        <v>1</v>
      </c>
      <c r="D48" s="66">
        <f>'Уровень ООО'!AF12</f>
        <v>25</v>
      </c>
      <c r="E48" s="67">
        <f>'Уровень ООО'!AG12</f>
        <v>27</v>
      </c>
      <c r="F48" s="68">
        <f>'Уровень ООО'!AH12</f>
        <v>17</v>
      </c>
      <c r="K48" s="11"/>
      <c r="L48" s="11"/>
      <c r="M48" s="11"/>
      <c r="N48" s="11"/>
      <c r="O48" s="11"/>
      <c r="P48" s="11"/>
    </row>
    <row r="49" spans="1:16" hidden="1" x14ac:dyDescent="0.25">
      <c r="A49" s="57" t="s">
        <v>35</v>
      </c>
      <c r="B49" s="67">
        <f>'Уровень СОО'!AE9</f>
        <v>0</v>
      </c>
      <c r="C49" s="67">
        <f>'Уровень СОО'!AF9</f>
        <v>0</v>
      </c>
      <c r="D49" s="67">
        <f>'Уровень СОО'!AG9</f>
        <v>2</v>
      </c>
      <c r="E49" s="67">
        <f>'Уровень СОО'!AH9</f>
        <v>4</v>
      </c>
      <c r="F49" s="69">
        <f>'Уровень СОО'!AI9</f>
        <v>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idden="1" x14ac:dyDescent="0.25">
      <c r="A50" s="5"/>
      <c r="B50" s="34">
        <f>SUM(B47:B49)</f>
        <v>1</v>
      </c>
      <c r="C50" s="34">
        <f>SUM(C47:C49)</f>
        <v>5</v>
      </c>
      <c r="D50" s="34">
        <f>SUM(D47:D49)</f>
        <v>49</v>
      </c>
      <c r="E50" s="34">
        <f>SUM(E47:E49)</f>
        <v>47</v>
      </c>
      <c r="F50" s="70">
        <f>SUM(F47:F49)</f>
        <v>24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</sheetData>
  <sheetProtection algorithmName="SHA-512" hashValue="aQtRqDzK9PojzsrlirlozplE+xbubh2XPP2zOf1H3o9jfYfNyOWDV2k3M/n1vXCa59TNcv0a3FRo/rxO19dBCg==" saltValue="4jKtQL9UztfQS487+Mhy1g==" spinCount="100000" sheet="1" objects="1" scenarios="1" selectLockedCells="1"/>
  <mergeCells count="15">
    <mergeCell ref="H12:K12"/>
    <mergeCell ref="A24:F25"/>
    <mergeCell ref="H24:K25"/>
    <mergeCell ref="A1:K1"/>
    <mergeCell ref="J17:J19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B12:E12"/>
  </mergeCells>
  <pageMargins left="1.5748031496062993" right="0.7086614173228347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showZeros="0" tabSelected="1" zoomScale="90" zoomScaleNormal="90" workbookViewId="0">
      <selection activeCell="C33" sqref="C33"/>
    </sheetView>
  </sheetViews>
  <sheetFormatPr defaultRowHeight="15" x14ac:dyDescent="0.25"/>
  <cols>
    <col min="1" max="1" width="8.85546875" customWidth="1"/>
    <col min="2" max="9" width="11.85546875" customWidth="1"/>
  </cols>
  <sheetData>
    <row r="1" spans="1:50" ht="33.75" customHeight="1" x14ac:dyDescent="0.25">
      <c r="A1" s="153" t="str">
        <f>'1-4 классы'!A1</f>
        <v>МБОУ "Кортузская СОШ", с. Кортуз</v>
      </c>
      <c r="B1" s="153"/>
      <c r="C1" s="153"/>
      <c r="D1" s="153"/>
      <c r="E1" s="153"/>
      <c r="F1" s="153"/>
      <c r="G1" s="153"/>
      <c r="H1" s="153"/>
      <c r="I1" s="154"/>
      <c r="J1" s="14"/>
      <c r="K1" s="14"/>
    </row>
    <row r="2" spans="1:5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50" s="84" customFormat="1" x14ac:dyDescent="0.25">
      <c r="A3" s="16"/>
      <c r="B3" s="16"/>
      <c r="C3" s="157" t="s">
        <v>7</v>
      </c>
      <c r="D3" s="157"/>
      <c r="E3" s="157"/>
      <c r="F3" s="157"/>
      <c r="G3" s="157"/>
      <c r="H3" s="16"/>
      <c r="I3" s="16"/>
      <c r="J3" s="16"/>
      <c r="K3" s="16"/>
    </row>
    <row r="4" spans="1:50" s="84" customFormat="1" x14ac:dyDescent="0.25">
      <c r="A4" s="16"/>
      <c r="B4" s="16"/>
      <c r="C4" s="83"/>
      <c r="D4" s="85"/>
      <c r="E4" s="85"/>
      <c r="F4" s="85"/>
      <c r="G4" s="85"/>
      <c r="H4" s="16"/>
      <c r="I4" s="16"/>
      <c r="J4" s="16"/>
      <c r="K4" s="16"/>
    </row>
    <row r="5" spans="1:50" s="84" customFormat="1" x14ac:dyDescent="0.25">
      <c r="A5" s="86"/>
      <c r="B5" s="155" t="s">
        <v>43</v>
      </c>
      <c r="C5" s="155"/>
      <c r="D5" s="155"/>
      <c r="E5" s="155"/>
      <c r="F5" s="155"/>
      <c r="G5" s="155"/>
      <c r="H5" s="155"/>
      <c r="I5" s="155"/>
      <c r="J5" s="86"/>
      <c r="K5" s="16"/>
    </row>
    <row r="6" spans="1:50" s="84" customFormat="1" ht="54" customHeight="1" x14ac:dyDescent="0.25">
      <c r="A6" s="87" t="s">
        <v>10</v>
      </c>
      <c r="B6" s="48" t="s">
        <v>25</v>
      </c>
      <c r="C6" s="48" t="s">
        <v>26</v>
      </c>
      <c r="D6" s="48" t="s">
        <v>18</v>
      </c>
      <c r="E6" s="48" t="s">
        <v>19</v>
      </c>
      <c r="F6" s="48" t="s">
        <v>20</v>
      </c>
      <c r="G6" s="48" t="s">
        <v>21</v>
      </c>
      <c r="H6" s="48" t="s">
        <v>22</v>
      </c>
      <c r="I6" s="48" t="s">
        <v>23</v>
      </c>
      <c r="J6" s="16"/>
      <c r="K6" s="16"/>
      <c r="L6" s="88"/>
      <c r="M6" s="89"/>
      <c r="N6" s="90"/>
      <c r="O6" s="89"/>
      <c r="P6" s="88"/>
      <c r="Q6" s="88"/>
    </row>
    <row r="7" spans="1:50" s="94" customFormat="1" x14ac:dyDescent="0.25">
      <c r="A7" s="15"/>
      <c r="B7" s="7"/>
      <c r="C7" s="7"/>
      <c r="D7" s="7"/>
      <c r="E7" s="7"/>
      <c r="F7" s="7"/>
      <c r="G7" s="7"/>
      <c r="H7" s="7"/>
      <c r="I7" s="7"/>
      <c r="J7" s="91"/>
      <c r="K7" s="91"/>
      <c r="L7" s="92" t="s">
        <v>9</v>
      </c>
      <c r="M7" s="92"/>
      <c r="N7" s="92"/>
      <c r="O7" s="92"/>
      <c r="P7" s="92"/>
      <c r="Q7" s="92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</row>
    <row r="8" spans="1:50" s="84" customFormat="1" x14ac:dyDescent="0.25">
      <c r="A8" s="15"/>
      <c r="B8" s="7"/>
      <c r="C8" s="7"/>
      <c r="D8" s="7"/>
      <c r="E8" s="7"/>
      <c r="F8" s="7"/>
      <c r="G8" s="7"/>
      <c r="H8" s="7"/>
      <c r="I8" s="7"/>
      <c r="J8" s="16"/>
      <c r="K8" s="16"/>
      <c r="L8" s="88"/>
      <c r="M8" s="88"/>
      <c r="N8" s="88"/>
      <c r="O8" s="88"/>
      <c r="P8" s="88"/>
      <c r="Q8" s="88"/>
    </row>
    <row r="9" spans="1:50" s="84" customFormat="1" x14ac:dyDescent="0.25">
      <c r="A9" s="15"/>
      <c r="B9" s="7"/>
      <c r="C9" s="7"/>
      <c r="D9" s="7"/>
      <c r="E9" s="7"/>
      <c r="F9" s="7"/>
      <c r="G9" s="7"/>
      <c r="H9" s="7"/>
      <c r="I9" s="7"/>
      <c r="J9" s="16"/>
      <c r="K9" s="16"/>
      <c r="L9" s="88"/>
      <c r="M9" s="88"/>
      <c r="N9" s="88"/>
      <c r="O9" s="88"/>
      <c r="P9" s="88"/>
      <c r="Q9" s="88"/>
    </row>
    <row r="10" spans="1:50" s="84" customFormat="1" x14ac:dyDescent="0.25">
      <c r="A10" s="95" t="s">
        <v>50</v>
      </c>
      <c r="B10" s="96">
        <v>3.71</v>
      </c>
      <c r="C10" s="96">
        <v>3.88</v>
      </c>
      <c r="D10" s="96">
        <v>3.6</v>
      </c>
      <c r="E10" s="96">
        <v>3.49</v>
      </c>
      <c r="F10" s="96">
        <v>3.91</v>
      </c>
      <c r="G10" s="96">
        <v>3.74</v>
      </c>
      <c r="H10" s="96">
        <v>3.71</v>
      </c>
      <c r="I10" s="96">
        <v>3.14</v>
      </c>
      <c r="J10" s="16"/>
      <c r="K10" s="16"/>
      <c r="L10" s="88"/>
      <c r="M10" s="88"/>
      <c r="N10" s="88"/>
      <c r="O10" s="88"/>
      <c r="P10" s="88"/>
      <c r="Q10" s="88"/>
    </row>
    <row r="11" spans="1:50" s="84" customFormat="1" x14ac:dyDescent="0.25">
      <c r="A11" s="95" t="str">
        <f>'1-4 классы'!D2</f>
        <v>2023-2024 уч. год</v>
      </c>
      <c r="B11" s="96">
        <f>Школа!B9</f>
        <v>3.7249999999999996</v>
      </c>
      <c r="C11" s="96">
        <f>Школа!C9</f>
        <v>3.6950000000000003</v>
      </c>
      <c r="D11" s="96">
        <f>Школа!D9</f>
        <v>3.5783333333333331</v>
      </c>
      <c r="E11" s="96">
        <f>Школа!E9</f>
        <v>3.3599999999999994</v>
      </c>
      <c r="F11" s="96">
        <f>Школа!F9</f>
        <v>3.8266666666666667</v>
      </c>
      <c r="G11" s="96">
        <f>Школа!G9</f>
        <v>3.5983333333333332</v>
      </c>
      <c r="H11" s="96">
        <f>Школа!H9</f>
        <v>3.6616666666666666</v>
      </c>
      <c r="I11" s="96">
        <f>Школа!I9</f>
        <v>3.31</v>
      </c>
      <c r="J11" s="16"/>
      <c r="K11" s="16"/>
      <c r="L11" s="88" t="s">
        <v>8</v>
      </c>
      <c r="M11" s="88"/>
      <c r="N11" s="88"/>
      <c r="O11" s="88"/>
      <c r="P11" s="88"/>
      <c r="Q11" s="88"/>
    </row>
    <row r="12" spans="1:50" s="84" customFormat="1" x14ac:dyDescent="0.25">
      <c r="I12" s="16"/>
      <c r="J12" s="16"/>
      <c r="K12" s="16"/>
    </row>
    <row r="13" spans="1:50" s="84" customFormat="1" x14ac:dyDescent="0.25">
      <c r="C13" s="97"/>
      <c r="D13" s="97"/>
      <c r="E13" s="97"/>
      <c r="F13" s="97"/>
      <c r="G13" s="97"/>
      <c r="H13" s="97"/>
      <c r="I13" s="16"/>
      <c r="J13" s="16"/>
      <c r="K13" s="16"/>
    </row>
    <row r="14" spans="1:50" s="84" customFormat="1" x14ac:dyDescent="0.25">
      <c r="C14" s="97"/>
      <c r="D14" s="97"/>
      <c r="E14" s="97"/>
      <c r="F14" s="97"/>
      <c r="G14" s="97"/>
      <c r="H14" s="97"/>
      <c r="I14" s="16"/>
      <c r="J14" s="16"/>
      <c r="K14" s="16"/>
    </row>
    <row r="15" spans="1:50" s="84" customFormat="1" x14ac:dyDescent="0.25">
      <c r="C15" s="97"/>
      <c r="D15" s="97"/>
      <c r="E15" s="97"/>
      <c r="F15" s="97"/>
      <c r="G15" s="97"/>
      <c r="H15" s="97"/>
      <c r="I15" s="16"/>
      <c r="J15" s="16"/>
      <c r="K15" s="16"/>
    </row>
    <row r="16" spans="1:50" s="84" customFormat="1" x14ac:dyDescent="0.25">
      <c r="C16" s="97"/>
      <c r="D16" s="97"/>
      <c r="E16" s="97"/>
      <c r="F16" s="97"/>
      <c r="G16" s="97"/>
      <c r="H16" s="97"/>
      <c r="I16" s="16"/>
      <c r="J16" s="16"/>
      <c r="K16" s="16"/>
    </row>
    <row r="17" spans="3:11" s="84" customFormat="1" x14ac:dyDescent="0.25">
      <c r="C17" s="97"/>
      <c r="D17" s="97"/>
      <c r="E17" s="97"/>
      <c r="F17" s="97"/>
      <c r="G17" s="97"/>
      <c r="H17" s="97"/>
      <c r="I17" s="16"/>
      <c r="J17" s="16"/>
      <c r="K17" s="16"/>
    </row>
    <row r="18" spans="3:11" s="84" customFormat="1" x14ac:dyDescent="0.25">
      <c r="C18" s="97"/>
      <c r="D18" s="97"/>
      <c r="E18" s="97"/>
      <c r="F18" s="97"/>
      <c r="G18" s="97"/>
      <c r="H18" s="97"/>
      <c r="I18" s="16"/>
      <c r="J18" s="16"/>
      <c r="K18" s="16"/>
    </row>
    <row r="19" spans="3:11" s="84" customFormat="1" x14ac:dyDescent="0.25">
      <c r="C19" s="97"/>
      <c r="D19" s="97"/>
      <c r="E19" s="97"/>
      <c r="F19" s="97"/>
      <c r="G19" s="97"/>
      <c r="H19" s="97"/>
      <c r="I19" s="16"/>
      <c r="J19" s="16"/>
      <c r="K19" s="16"/>
    </row>
    <row r="20" spans="3:11" s="84" customFormat="1" x14ac:dyDescent="0.25">
      <c r="C20" s="97"/>
      <c r="D20" s="97"/>
      <c r="E20" s="97"/>
      <c r="F20" s="97"/>
      <c r="G20" s="97"/>
      <c r="H20" s="97"/>
      <c r="I20" s="16"/>
      <c r="J20" s="16"/>
      <c r="K20" s="16"/>
    </row>
    <row r="21" spans="3:11" s="84" customFormat="1" x14ac:dyDescent="0.25">
      <c r="C21" s="97"/>
      <c r="D21" s="97"/>
      <c r="E21" s="97"/>
      <c r="F21" s="97"/>
      <c r="G21" s="97"/>
      <c r="H21" s="97"/>
      <c r="I21" s="16"/>
      <c r="J21" s="16"/>
      <c r="K21" s="16"/>
    </row>
    <row r="22" spans="3:11" s="84" customFormat="1" x14ac:dyDescent="0.25">
      <c r="C22" s="97"/>
      <c r="D22" s="97"/>
      <c r="E22" s="97"/>
      <c r="F22" s="97"/>
      <c r="G22" s="97"/>
      <c r="H22" s="97"/>
      <c r="I22" s="16"/>
      <c r="J22" s="16"/>
      <c r="K22" s="16"/>
    </row>
    <row r="23" spans="3:11" s="84" customFormat="1" x14ac:dyDescent="0.25">
      <c r="C23" s="97"/>
      <c r="D23" s="97"/>
      <c r="E23" s="97"/>
      <c r="F23" s="97"/>
      <c r="G23" s="97"/>
      <c r="H23" s="97"/>
      <c r="I23" s="16"/>
      <c r="J23" s="16"/>
      <c r="K23" s="16"/>
    </row>
    <row r="24" spans="3:11" s="84" customFormat="1" x14ac:dyDescent="0.25">
      <c r="C24" s="97"/>
      <c r="D24" s="97"/>
      <c r="E24" s="97"/>
      <c r="F24" s="97"/>
      <c r="G24" s="97"/>
      <c r="H24" s="97"/>
      <c r="I24" s="16"/>
      <c r="J24" s="16"/>
      <c r="K24" s="16"/>
    </row>
    <row r="25" spans="3:11" s="84" customFormat="1" x14ac:dyDescent="0.25">
      <c r="C25" s="97"/>
      <c r="D25" s="97"/>
      <c r="E25" s="97"/>
      <c r="F25" s="97"/>
      <c r="G25" s="97"/>
      <c r="H25" s="97"/>
      <c r="I25" s="16"/>
      <c r="J25" s="16"/>
      <c r="K25" s="16"/>
    </row>
    <row r="26" spans="3:11" s="84" customFormat="1" x14ac:dyDescent="0.25">
      <c r="C26" s="97"/>
      <c r="D26" s="97"/>
      <c r="E26" s="97"/>
      <c r="F26" s="97"/>
      <c r="G26" s="97"/>
      <c r="H26" s="97"/>
      <c r="I26" s="16"/>
      <c r="J26" s="16"/>
      <c r="K26" s="16"/>
    </row>
    <row r="27" spans="3:11" s="84" customFormat="1" x14ac:dyDescent="0.25">
      <c r="C27" s="97"/>
      <c r="D27" s="97"/>
      <c r="E27" s="97"/>
      <c r="F27" s="97"/>
      <c r="G27" s="97"/>
      <c r="H27" s="97"/>
      <c r="I27" s="16"/>
      <c r="J27" s="16"/>
      <c r="K27" s="16"/>
    </row>
    <row r="28" spans="3:11" s="84" customFormat="1" x14ac:dyDescent="0.25">
      <c r="C28" s="156" t="s">
        <v>44</v>
      </c>
      <c r="D28" s="156"/>
      <c r="E28" s="156"/>
      <c r="F28" s="156"/>
      <c r="G28" s="156"/>
      <c r="H28" s="156"/>
      <c r="I28" s="16"/>
      <c r="J28" s="16"/>
      <c r="K28" s="16"/>
    </row>
    <row r="29" spans="3:11" s="84" customFormat="1" ht="38.25" x14ac:dyDescent="0.25">
      <c r="C29" s="87" t="s">
        <v>10</v>
      </c>
      <c r="D29" s="48" t="s">
        <v>38</v>
      </c>
      <c r="E29" s="48" t="s">
        <v>42</v>
      </c>
      <c r="F29" s="48" t="s">
        <v>39</v>
      </c>
      <c r="G29" s="48" t="s">
        <v>40</v>
      </c>
      <c r="H29" s="48" t="s">
        <v>41</v>
      </c>
      <c r="I29" s="16"/>
      <c r="J29" s="16"/>
      <c r="K29" s="16"/>
    </row>
    <row r="30" spans="3:11" s="84" customFormat="1" x14ac:dyDescent="0.25">
      <c r="C30" s="82"/>
      <c r="D30" s="81"/>
      <c r="E30" s="81"/>
      <c r="F30" s="81"/>
      <c r="G30" s="81"/>
      <c r="H30" s="81"/>
      <c r="I30" s="16"/>
      <c r="J30" s="16"/>
      <c r="K30" s="16"/>
    </row>
    <row r="31" spans="3:11" s="84" customFormat="1" x14ac:dyDescent="0.25">
      <c r="C31" s="82"/>
      <c r="D31" s="81"/>
      <c r="E31" s="81"/>
      <c r="F31" s="81"/>
      <c r="G31" s="81"/>
      <c r="H31" s="81"/>
      <c r="I31" s="16"/>
      <c r="J31" s="16"/>
      <c r="K31" s="16"/>
    </row>
    <row r="32" spans="3:11" s="84" customFormat="1" x14ac:dyDescent="0.25">
      <c r="C32" s="82"/>
      <c r="D32" s="81"/>
      <c r="E32" s="81"/>
      <c r="F32" s="81"/>
      <c r="G32" s="81"/>
      <c r="H32" s="81"/>
      <c r="I32" s="16" t="s">
        <v>1</v>
      </c>
      <c r="J32" s="16"/>
      <c r="K32" s="16"/>
    </row>
    <row r="33" spans="1:11" s="84" customFormat="1" x14ac:dyDescent="0.25">
      <c r="C33" s="82" t="s">
        <v>51</v>
      </c>
      <c r="D33" s="81">
        <v>0</v>
      </c>
      <c r="E33" s="81">
        <v>9</v>
      </c>
      <c r="F33" s="81">
        <v>43</v>
      </c>
      <c r="G33" s="81">
        <v>68</v>
      </c>
      <c r="H33" s="81">
        <v>15</v>
      </c>
      <c r="I33" s="16"/>
      <c r="J33" s="16"/>
      <c r="K33" s="16"/>
    </row>
    <row r="34" spans="1:11" s="84" customFormat="1" x14ac:dyDescent="0.25">
      <c r="A34" s="16"/>
      <c r="B34" s="16"/>
      <c r="C34" s="98" t="str">
        <f>'1-4 классы'!D2</f>
        <v>2023-2024 уч. год</v>
      </c>
      <c r="D34" s="99">
        <f>Школа!B50</f>
        <v>1</v>
      </c>
      <c r="E34" s="99">
        <f>Школа!C50</f>
        <v>5</v>
      </c>
      <c r="F34" s="99">
        <f>Школа!D50</f>
        <v>49</v>
      </c>
      <c r="G34" s="99">
        <f>Школа!E50</f>
        <v>47</v>
      </c>
      <c r="H34" s="99">
        <f>Школа!F50</f>
        <v>24</v>
      </c>
      <c r="I34" s="16"/>
      <c r="J34" s="16"/>
      <c r="K34" s="16"/>
    </row>
    <row r="35" spans="1:11" s="84" customForma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s="84" customForma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s="84" customForma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s="84" customForma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84" customForma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s="84" customForma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84" customForma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s="84" customForma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84" customForma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s="84" customForma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s="84" customFormat="1" x14ac:dyDescent="0.25"/>
    <row r="46" spans="1:11" s="84" customFormat="1" x14ac:dyDescent="0.25"/>
    <row r="47" spans="1:11" s="84" customFormat="1" x14ac:dyDescent="0.25"/>
    <row r="48" spans="1:11" s="84" customFormat="1" x14ac:dyDescent="0.25"/>
    <row r="49" s="84" customFormat="1" x14ac:dyDescent="0.25"/>
    <row r="50" s="84" customFormat="1" x14ac:dyDescent="0.25"/>
    <row r="51" s="84" customFormat="1" x14ac:dyDescent="0.25"/>
    <row r="52" s="84" customFormat="1" x14ac:dyDescent="0.25"/>
  </sheetData>
  <sheetProtection algorithmName="SHA-512" hashValue="otLtDYdAUasEWOzm8a/t/KLaOTl31sHzvUGjo8j3BohJcRk6yn7vGuHjUH0MJ3jB3vpOIu5uLRpAoYY6SQ+62A==" saltValue="o/QKd2PMc+VBJWaRgGG1HQ==" spinCount="100000" sheet="1" objects="1" scenarios="1" selectLockedCells="1"/>
  <mergeCells count="4">
    <mergeCell ref="A1:I1"/>
    <mergeCell ref="B5:I5"/>
    <mergeCell ref="C28:H28"/>
    <mergeCell ref="C3:G3"/>
  </mergeCells>
  <pageMargins left="0.9055118110236221" right="0.31496062992125984" top="0.35433070866141736" bottom="0.15748031496062992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1-4 классы</vt:lpstr>
      <vt:lpstr>Уровень НОО</vt:lpstr>
      <vt:lpstr>5-9 классы</vt:lpstr>
      <vt:lpstr>Уровень ООО</vt:lpstr>
      <vt:lpstr>10-11 классы</vt:lpstr>
      <vt:lpstr>Уровень СОО</vt:lpstr>
      <vt:lpstr>Школа</vt:lpstr>
      <vt:lpstr>ПО ГОДАМ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хозяин</cp:lastModifiedBy>
  <cp:lastPrinted>2022-04-16T16:13:02Z</cp:lastPrinted>
  <dcterms:created xsi:type="dcterms:W3CDTF">2020-03-30T05:53:22Z</dcterms:created>
  <dcterms:modified xsi:type="dcterms:W3CDTF">2023-11-26T09:37:17Z</dcterms:modified>
</cp:coreProperties>
</file>